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70" tabRatio="778"/>
  </bookViews>
  <sheets>
    <sheet name="Input here" sheetId="21" r:id="rId1"/>
    <sheet name="Job-Opening Sheet(Autofill)" sheetId="22" r:id="rId2"/>
    <sheet name="チェック" sheetId="24" state="hidden" r:id="rId3"/>
    <sheet name="リスト" sheetId="23" state="hidden" r:id="rId4"/>
  </sheets>
  <definedNames>
    <definedName name="_xlnm.Print_Area" localSheetId="1">'Job-Opening Sheet(Autofill)'!$A$1:$BL$90</definedName>
  </definedNames>
  <calcPr calcId="162913"/>
</workbook>
</file>

<file path=xl/calcChain.xml><?xml version="1.0" encoding="utf-8"?>
<calcChain xmlns="http://schemas.openxmlformats.org/spreadsheetml/2006/main">
  <c r="W7" i="22" l="1"/>
  <c r="AA7" i="22"/>
  <c r="E45" i="21"/>
  <c r="E51" i="21" l="1"/>
  <c r="E87" i="21"/>
  <c r="E86" i="21"/>
  <c r="E85" i="21"/>
  <c r="E83" i="21"/>
  <c r="E82" i="21"/>
  <c r="E81" i="21"/>
  <c r="E79" i="21"/>
  <c r="E78" i="21"/>
  <c r="E74" i="21"/>
  <c r="E72" i="21"/>
  <c r="E71" i="21"/>
  <c r="E50" i="21"/>
  <c r="E47" i="21"/>
  <c r="E46" i="21"/>
  <c r="E44" i="21"/>
  <c r="E43" i="21"/>
  <c r="E42" i="21"/>
  <c r="E41" i="21"/>
  <c r="E40" i="21"/>
  <c r="E38" i="21"/>
  <c r="E37" i="21"/>
  <c r="E36" i="21"/>
  <c r="E35" i="21"/>
  <c r="E34" i="21"/>
  <c r="E33" i="21"/>
  <c r="E32" i="21"/>
  <c r="E31" i="21"/>
  <c r="E30" i="21"/>
  <c r="E29" i="21"/>
  <c r="E26" i="21"/>
  <c r="E23" i="21"/>
  <c r="E22" i="21"/>
  <c r="E19" i="21"/>
  <c r="E16" i="21"/>
  <c r="E14" i="21"/>
  <c r="E13" i="21"/>
  <c r="E12" i="21"/>
  <c r="E11" i="21"/>
  <c r="E10" i="21"/>
  <c r="E9" i="21"/>
  <c r="E7" i="21"/>
  <c r="E6" i="21"/>
  <c r="E5" i="21"/>
  <c r="E4" i="21"/>
  <c r="E3" i="21"/>
  <c r="E2" i="21"/>
  <c r="AL15" i="22" l="1"/>
  <c r="AD14" i="22"/>
  <c r="AH8" i="22"/>
  <c r="W8" i="22"/>
  <c r="O12" i="22"/>
  <c r="A12" i="22"/>
  <c r="W31" i="22" l="1"/>
  <c r="G10" i="21" l="1"/>
  <c r="H7" i="23"/>
  <c r="H6" i="23"/>
  <c r="H4" i="23"/>
  <c r="H5" i="23"/>
  <c r="H3" i="23"/>
  <c r="D6" i="24"/>
  <c r="E6" i="24"/>
  <c r="D7" i="24"/>
  <c r="E7" i="24" s="1"/>
  <c r="D8" i="24"/>
  <c r="E8" i="24"/>
  <c r="D9" i="24"/>
  <c r="E9" i="24"/>
  <c r="E49" i="21" l="1"/>
  <c r="E48" i="21"/>
  <c r="E27" i="21"/>
  <c r="E28" i="21"/>
  <c r="AD6" i="22"/>
  <c r="AE24" i="22"/>
  <c r="D3" i="24"/>
  <c r="E3" i="24" s="1"/>
  <c r="W15" i="22"/>
  <c r="Q83" i="22" s="1"/>
  <c r="Y21" i="22"/>
  <c r="W21" i="22"/>
  <c r="AD21" i="22"/>
  <c r="G44" i="22"/>
  <c r="A44" i="22"/>
  <c r="G45" i="22"/>
  <c r="A45" i="22"/>
  <c r="A42" i="22"/>
  <c r="A43" i="22"/>
  <c r="AF12" i="22"/>
  <c r="W12" i="22"/>
  <c r="AF13" i="22"/>
  <c r="Y13" i="22"/>
  <c r="W13" i="22"/>
  <c r="W19" i="22"/>
  <c r="W20" i="22"/>
  <c r="W18" i="22"/>
  <c r="AH17" i="22"/>
  <c r="N87" i="22" s="1"/>
  <c r="AH16" i="22"/>
  <c r="AC83" i="22"/>
  <c r="W25" i="22" l="1"/>
  <c r="AJ25" i="22"/>
  <c r="AA25" i="22"/>
  <c r="AD36" i="22" l="1"/>
  <c r="N89" i="22" s="1"/>
  <c r="W35" i="22"/>
  <c r="W36" i="22"/>
  <c r="AS35" i="22"/>
  <c r="AS33" i="22"/>
  <c r="AS31" i="22"/>
  <c r="BH28" i="22"/>
  <c r="AS29" i="22"/>
  <c r="BC27" i="22"/>
  <c r="AS27" i="22"/>
  <c r="AS22" i="22"/>
  <c r="AS18" i="22"/>
  <c r="AS21" i="22"/>
  <c r="AS17" i="22"/>
  <c r="AS13" i="22"/>
  <c r="AS11" i="22"/>
  <c r="AS8" i="22"/>
  <c r="AS6" i="22"/>
  <c r="Z40" i="22"/>
  <c r="AN39" i="22"/>
  <c r="AG39" i="22"/>
  <c r="Z39" i="22"/>
  <c r="AN38" i="22"/>
  <c r="AG38" i="22"/>
  <c r="Z38" i="22"/>
  <c r="AL37" i="22"/>
  <c r="W40" i="22"/>
  <c r="AK39" i="22"/>
  <c r="AD39" i="22"/>
  <c r="W39" i="22"/>
  <c r="AK38" i="22"/>
  <c r="AD38" i="22"/>
  <c r="W38" i="22"/>
  <c r="AA37" i="22"/>
  <c r="AH37" i="22"/>
  <c r="W37" i="22"/>
  <c r="W34" i="22"/>
  <c r="AH33" i="22"/>
  <c r="W33" i="22"/>
  <c r="AH32" i="22"/>
  <c r="W32" i="22"/>
  <c r="AH30" i="22"/>
  <c r="W30" i="22"/>
  <c r="AH31" i="22"/>
  <c r="AA29" i="22"/>
  <c r="AL28" i="22"/>
  <c r="AA28" i="22"/>
  <c r="AL27" i="22"/>
  <c r="AA27" i="22"/>
  <c r="W29" i="22"/>
  <c r="AH28" i="22"/>
  <c r="W28" i="22"/>
  <c r="AH27" i="22"/>
  <c r="W27" i="22"/>
  <c r="W26" i="22"/>
  <c r="W24" i="22"/>
  <c r="W23" i="22"/>
  <c r="W22" i="22"/>
  <c r="W17" i="22"/>
  <c r="W16" i="22"/>
  <c r="AC15" i="22"/>
  <c r="W83" i="22" s="1"/>
  <c r="AI83" i="22" s="1"/>
  <c r="W14" i="22"/>
  <c r="AH11" i="22"/>
  <c r="W11" i="22"/>
  <c r="AH10" i="22"/>
  <c r="W10" i="22"/>
  <c r="AH9" i="22"/>
  <c r="W9" i="22"/>
  <c r="R81" i="22"/>
  <c r="AJ7" i="22"/>
  <c r="AB81" i="22" s="1"/>
  <c r="A14" i="22"/>
  <c r="N81" i="22"/>
  <c r="W6" i="22"/>
  <c r="A34" i="22"/>
  <c r="A33" i="22"/>
  <c r="A32" i="22"/>
  <c r="L31" i="22"/>
  <c r="A31" i="22"/>
  <c r="A30" i="22"/>
  <c r="A29" i="22"/>
  <c r="A27" i="22"/>
  <c r="A28" i="22"/>
  <c r="A13" i="22"/>
  <c r="A8" i="22"/>
  <c r="A6" i="22"/>
  <c r="K40" i="22" l="1"/>
  <c r="A40" i="22"/>
  <c r="A37" i="22"/>
  <c r="A26" i="22"/>
  <c r="A19" i="22"/>
  <c r="A17" i="22"/>
  <c r="A38" i="22"/>
  <c r="A7" i="22" l="1"/>
  <c r="I48" i="22" s="1"/>
  <c r="AS32" i="22" l="1"/>
  <c r="AS30" i="22"/>
  <c r="BC28" i="22"/>
  <c r="AM79" i="22"/>
  <c r="AS14" i="22"/>
  <c r="AS9" i="22"/>
  <c r="AS7" i="22"/>
  <c r="K41" i="22"/>
  <c r="A41" i="22"/>
  <c r="A35" i="22"/>
  <c r="N85" i="22"/>
  <c r="A20" i="22"/>
  <c r="A18" i="22"/>
  <c r="A9" i="22"/>
  <c r="N79" i="22" s="1"/>
  <c r="AS34" i="22" l="1"/>
  <c r="AS12" i="22" l="1"/>
  <c r="AS36" i="22"/>
  <c r="H12" i="22"/>
  <c r="AS28" i="22" l="1"/>
</calcChain>
</file>

<file path=xl/comments1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MS P ゴシック"/>
            <family val="3"/>
            <charset val="128"/>
          </rPr>
          <t>Write Duty Station where to work. Not the company address.</t>
        </r>
      </text>
    </comment>
    <comment ref="D10" authorId="0" shapeId="0">
      <text>
        <r>
          <rPr>
            <sz val="9"/>
            <color indexed="81"/>
            <rFont val="MS P ゴシック"/>
            <family val="3"/>
            <charset val="128"/>
          </rPr>
          <t>Ask to the officer.
Note: If your company serves in Tourism as like hotels, just choose "None of Above"</t>
        </r>
      </text>
    </comment>
    <comment ref="D12" authorId="0" shapeId="0">
      <text>
        <r>
          <rPr>
            <sz val="9"/>
            <color indexed="81"/>
            <rFont val="MS P ゴシック"/>
            <family val="3"/>
            <charset val="128"/>
          </rPr>
          <t>Discribe to identify wheather Permanent or not like "Permanent", "Contract" or "Part-Time".</t>
        </r>
      </text>
    </comment>
    <comment ref="D14" authorId="0" shapeId="0">
      <text>
        <r>
          <rPr>
            <sz val="9"/>
            <color indexed="81"/>
            <rFont val="MS P ゴシック"/>
            <family val="3"/>
            <charset val="128"/>
          </rPr>
          <t>If working period already opend write "As Needed"</t>
        </r>
      </text>
    </comment>
    <comment ref="D16" authorId="0" shapeId="0">
      <text>
        <r>
          <rPr>
            <sz val="9"/>
            <color indexed="81"/>
            <rFont val="MS P ゴシック"/>
            <family val="3"/>
            <charset val="128"/>
          </rPr>
          <t>If Yes write seasons and terms.</t>
        </r>
      </text>
    </comment>
    <comment ref="D20" authorId="0" shapeId="0">
      <text>
        <r>
          <rPr>
            <sz val="9"/>
            <color indexed="81"/>
            <rFont val="MS P ゴシック"/>
            <family val="3"/>
            <charset val="128"/>
          </rPr>
          <t>In scale of Verbal communication level.</t>
        </r>
      </text>
    </comment>
    <comment ref="D21" authorId="0" shapeId="0">
      <text>
        <r>
          <rPr>
            <sz val="9"/>
            <color indexed="81"/>
            <rFont val="MS P ゴシック"/>
            <family val="3"/>
            <charset val="128"/>
          </rPr>
          <t>Write with Language code. (e.g. ES, FR, AR, VN, CN or KR)</t>
        </r>
      </text>
    </comment>
    <comment ref="D22" authorId="0" shapeId="0">
      <text>
        <r>
          <rPr>
            <sz val="9"/>
            <color indexed="81"/>
            <rFont val="MS P ゴシック"/>
            <family val="3"/>
            <charset val="128"/>
          </rPr>
          <t>Age restriction is illigal except 6 exception categories. If you want set age restriction please ask to the officer.</t>
        </r>
      </text>
    </comment>
    <comment ref="D27" authorId="0" shapeId="0">
      <text>
        <r>
          <rPr>
            <sz val="9"/>
            <color indexed="81"/>
            <rFont val="MS P ゴシック"/>
            <family val="3"/>
            <charset val="128"/>
          </rPr>
          <t>Check the newest Minimum wage. Never include other allowance like Fixed Overtime Pay here.</t>
        </r>
      </text>
    </comment>
    <comment ref="D38" authorId="0" shapeId="0">
      <text>
        <r>
          <rPr>
            <sz val="9"/>
            <color indexed="81"/>
            <rFont val="MS P ゴシック"/>
            <family val="3"/>
            <charset val="128"/>
          </rPr>
          <t>Break time required more than 45 mins for more than 6 workinhg hours, 1 hour for more than 8 working hours.</t>
        </r>
      </text>
    </comment>
    <comment ref="D48" authorId="0" shapeId="0">
      <text>
        <r>
          <rPr>
            <sz val="9"/>
            <color indexed="81"/>
            <rFont val="MS P ゴシック"/>
            <family val="3"/>
            <charset val="128"/>
          </rPr>
          <t>Minimun Wage applied even in trial period.</t>
        </r>
      </text>
    </comment>
    <comment ref="D57" authorId="0" shapeId="0">
      <text>
        <r>
          <rPr>
            <sz val="9"/>
            <color indexed="81"/>
            <rFont val="MS P ゴシック"/>
            <family val="3"/>
            <charset val="128"/>
          </rPr>
          <t>If Yes, Write Pick-up Points(e.g. Kutchan Station)</t>
        </r>
      </text>
    </comment>
    <comment ref="D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e.g.) Single, Twin, Shared 4 staffs.</t>
        </r>
      </text>
    </comment>
    <comment ref="D83" authorId="0" shapeId="0">
      <text>
        <r>
          <rPr>
            <sz val="9"/>
            <color indexed="81"/>
            <rFont val="MS P ゴシック"/>
            <family val="3"/>
            <charset val="128"/>
          </rPr>
          <t>Depends of Personal Information Policy in your company.</t>
        </r>
      </text>
    </comment>
    <comment ref="D85" authorId="0" shapeId="0">
      <text>
        <r>
          <rPr>
            <sz val="9"/>
            <color indexed="81"/>
            <rFont val="MS P ゴシック"/>
            <family val="3"/>
            <charset val="128"/>
          </rPr>
          <t>When somebody apply this job openings, we will contact you.
No additional fee charged.</t>
        </r>
      </text>
    </comment>
  </commentList>
</comments>
</file>

<file path=xl/sharedStrings.xml><?xml version="1.0" encoding="utf-8"?>
<sst xmlns="http://schemas.openxmlformats.org/spreadsheetml/2006/main" count="182" uniqueCount="162">
  <si>
    <t>～</t>
    <phoneticPr fontId="1"/>
  </si>
  <si>
    <t>Wi-Fi</t>
    <phoneticPr fontId="1"/>
  </si>
  <si>
    <t>No.</t>
    <phoneticPr fontId="1"/>
  </si>
  <si>
    <t>～</t>
    <phoneticPr fontId="1"/>
  </si>
  <si>
    <t>～</t>
    <phoneticPr fontId="1"/>
  </si>
  <si>
    <t>年齢制限理由</t>
    <rPh sb="0" eb="2">
      <t>ネンレイ</t>
    </rPh>
    <rPh sb="2" eb="4">
      <t>セイゲン</t>
    </rPh>
    <rPh sb="4" eb="6">
      <t>リユウ</t>
    </rPh>
    <phoneticPr fontId="1"/>
  </si>
  <si>
    <t>-</t>
  </si>
  <si>
    <t>-</t>
    <phoneticPr fontId="1"/>
  </si>
  <si>
    <t>最低賃金</t>
    <rPh sb="0" eb="4">
      <t>サイテイチンギン</t>
    </rPh>
    <phoneticPr fontId="1"/>
  </si>
  <si>
    <t>時給</t>
    <rPh sb="0" eb="2">
      <t>ジキュウ</t>
    </rPh>
    <phoneticPr fontId="1"/>
  </si>
  <si>
    <t>日給換算</t>
    <rPh sb="0" eb="2">
      <t>ニッキュウ</t>
    </rPh>
    <rPh sb="2" eb="4">
      <t>カンサン</t>
    </rPh>
    <phoneticPr fontId="1"/>
  </si>
  <si>
    <t>月給換算</t>
    <rPh sb="0" eb="2">
      <t>ゲッキュウ</t>
    </rPh>
    <rPh sb="2" eb="4">
      <t>カンサン</t>
    </rPh>
    <phoneticPr fontId="1"/>
  </si>
  <si>
    <t>（参考値）</t>
    <rPh sb="1" eb="4">
      <t>サンコウチ</t>
    </rPh>
    <phoneticPr fontId="1"/>
  </si>
  <si>
    <t>（絶対）</t>
    <rPh sb="1" eb="3">
      <t>ゼッタイ</t>
    </rPh>
    <phoneticPr fontId="1"/>
  </si>
  <si>
    <t>鉄鋼</t>
    <rPh sb="0" eb="2">
      <t>テッコウ</t>
    </rPh>
    <phoneticPr fontId="1"/>
  </si>
  <si>
    <t>電子製造</t>
    <rPh sb="0" eb="2">
      <t>デンシ</t>
    </rPh>
    <rPh sb="2" eb="4">
      <t>セイゾウ</t>
    </rPh>
    <phoneticPr fontId="1"/>
  </si>
  <si>
    <t>牛乳</t>
    <rPh sb="0" eb="2">
      <t>ギュウニュウ</t>
    </rPh>
    <phoneticPr fontId="1"/>
  </si>
  <si>
    <t>船舶</t>
    <rPh sb="0" eb="2">
      <t>センパク</t>
    </rPh>
    <phoneticPr fontId="1"/>
  </si>
  <si>
    <t>発効日</t>
    <rPh sb="0" eb="3">
      <t>ハッコウビ</t>
    </rPh>
    <phoneticPr fontId="1"/>
  </si>
  <si>
    <t>（特定）</t>
    <rPh sb="1" eb="3">
      <t>トクテイ</t>
    </rPh>
    <phoneticPr fontId="1"/>
  </si>
  <si>
    <t>（一般）</t>
    <rPh sb="1" eb="3">
      <t>イッパン</t>
    </rPh>
    <phoneticPr fontId="1"/>
  </si>
  <si>
    <t>業種</t>
    <rPh sb="0" eb="2">
      <t>ギョウシュ</t>
    </rPh>
    <phoneticPr fontId="1"/>
  </si>
  <si>
    <t>鉄鋼業</t>
    <rPh sb="0" eb="3">
      <t>テッコウギョウ</t>
    </rPh>
    <phoneticPr fontId="1"/>
  </si>
  <si>
    <t>電子部品・デバイス・電子回路、電気機械器具、情報通信機械器具製造業</t>
    <rPh sb="0" eb="2">
      <t>デンシ</t>
    </rPh>
    <rPh sb="2" eb="4">
      <t>ブヒン</t>
    </rPh>
    <rPh sb="10" eb="12">
      <t>デンシ</t>
    </rPh>
    <rPh sb="12" eb="14">
      <t>カイロ</t>
    </rPh>
    <rPh sb="15" eb="17">
      <t>デンキ</t>
    </rPh>
    <rPh sb="17" eb="19">
      <t>キカイ</t>
    </rPh>
    <rPh sb="19" eb="21">
      <t>キグ</t>
    </rPh>
    <rPh sb="22" eb="26">
      <t>ジョウホウツウシン</t>
    </rPh>
    <rPh sb="26" eb="28">
      <t>キカイ</t>
    </rPh>
    <rPh sb="28" eb="30">
      <t>キグ</t>
    </rPh>
    <rPh sb="30" eb="33">
      <t>セイゾウギョウ</t>
    </rPh>
    <phoneticPr fontId="1"/>
  </si>
  <si>
    <t>処理牛乳・乳飲料、乳製品、糖類製造業</t>
    <rPh sb="0" eb="2">
      <t>ショリ</t>
    </rPh>
    <rPh sb="2" eb="4">
      <t>ギュウニュウ</t>
    </rPh>
    <rPh sb="5" eb="8">
      <t>ニュウインリョウ</t>
    </rPh>
    <rPh sb="9" eb="12">
      <t>ニュウセイヒン</t>
    </rPh>
    <rPh sb="10" eb="12">
      <t>セイヒン</t>
    </rPh>
    <rPh sb="13" eb="15">
      <t>トウルイ</t>
    </rPh>
    <rPh sb="15" eb="18">
      <t>セイゾウギョウ</t>
    </rPh>
    <phoneticPr fontId="1"/>
  </si>
  <si>
    <t>船舶製造業・修理業、船体ブロック製造業</t>
    <rPh sb="0" eb="2">
      <t>センパク</t>
    </rPh>
    <rPh sb="2" eb="5">
      <t>セイゾウギョウ</t>
    </rPh>
    <rPh sb="6" eb="9">
      <t>シュウリギョウ</t>
    </rPh>
    <rPh sb="10" eb="12">
      <t>センタイ</t>
    </rPh>
    <rPh sb="16" eb="19">
      <t>セイゾウギョウ</t>
    </rPh>
    <phoneticPr fontId="1"/>
  </si>
  <si>
    <t>最低賃金</t>
    <rPh sb="0" eb="4">
      <t>サイテイチンギン</t>
    </rPh>
    <phoneticPr fontId="1"/>
  </si>
  <si>
    <t>Name of Office or Workplace</t>
    <phoneticPr fontId="1"/>
  </si>
  <si>
    <t>Buisiness Office</t>
    <phoneticPr fontId="1"/>
  </si>
  <si>
    <t>1 Buisiness Office</t>
    <phoneticPr fontId="1"/>
  </si>
  <si>
    <t>Working Location</t>
    <phoneticPr fontId="1"/>
  </si>
  <si>
    <t>Last Updated</t>
    <phoneticPr fontId="1"/>
  </si>
  <si>
    <t>Published on</t>
    <phoneticPr fontId="1"/>
  </si>
  <si>
    <t>R05-E-XXX</t>
    <phoneticPr fontId="1"/>
  </si>
  <si>
    <t>Nearest Station</t>
    <phoneticPr fontId="1"/>
  </si>
  <si>
    <t>Transportation from the station</t>
    <phoneticPr fontId="1"/>
  </si>
  <si>
    <t>Number of current employee</t>
    <phoneticPr fontId="1"/>
  </si>
  <si>
    <t>Time to the Working Location (minutes)</t>
    <phoneticPr fontId="1"/>
  </si>
  <si>
    <t>Access</t>
    <phoneticPr fontId="1"/>
  </si>
  <si>
    <t>from</t>
    <phoneticPr fontId="1"/>
  </si>
  <si>
    <t>mins by</t>
    <phoneticPr fontId="1"/>
  </si>
  <si>
    <t>Job-opening Information</t>
    <phoneticPr fontId="1"/>
  </si>
  <si>
    <t>Job Discription</t>
    <phoneticPr fontId="1"/>
  </si>
  <si>
    <t>Job Category</t>
    <phoneticPr fontId="1"/>
  </si>
  <si>
    <t>Summaries of Duties and Responsibilities</t>
    <phoneticPr fontId="1"/>
  </si>
  <si>
    <t>Period of Employment</t>
    <phoneticPr fontId="1"/>
  </si>
  <si>
    <t>Type of Contract</t>
    <phoneticPr fontId="1"/>
  </si>
  <si>
    <t>Possibility of Transfer to Permanent Position</t>
    <phoneticPr fontId="1"/>
  </si>
  <si>
    <t>Start</t>
    <phoneticPr fontId="1"/>
  </si>
  <si>
    <t>End</t>
    <phoneticPr fontId="1"/>
  </si>
  <si>
    <t>Short-term Contract(less than 4 monthes)</t>
    <phoneticPr fontId="1"/>
  </si>
  <si>
    <t>Required Expeliences or Skills</t>
    <phoneticPr fontId="1"/>
  </si>
  <si>
    <t>Required Licenses</t>
    <phoneticPr fontId="1"/>
  </si>
  <si>
    <t>Languange Skills(JP)</t>
    <phoneticPr fontId="1"/>
  </si>
  <si>
    <t>Languange Skills(EN)</t>
    <phoneticPr fontId="1"/>
  </si>
  <si>
    <t>Other Required or Welcomed Language Skills</t>
    <phoneticPr fontId="1"/>
  </si>
  <si>
    <t>Age Restriction</t>
    <phoneticPr fontId="1"/>
  </si>
  <si>
    <t>(Reason)</t>
    <phoneticPr fontId="1"/>
  </si>
  <si>
    <t>None of Above</t>
    <phoneticPr fontId="1"/>
  </si>
  <si>
    <t>MHLW Ordinance 1</t>
    <phoneticPr fontId="1"/>
  </si>
  <si>
    <t>MHLW Ordinance 2</t>
  </si>
  <si>
    <t>MHLW Ordinance 3-I</t>
    <phoneticPr fontId="1"/>
  </si>
  <si>
    <t>MHLW Ordinance 3-RO</t>
    <phoneticPr fontId="1"/>
  </si>
  <si>
    <t>MHLW Ordinance 3-HA</t>
    <phoneticPr fontId="1"/>
  </si>
  <si>
    <t>MHLW Ordinance 3-NI</t>
    <phoneticPr fontId="1"/>
  </si>
  <si>
    <t>No</t>
    <phoneticPr fontId="1"/>
  </si>
  <si>
    <t>Wage</t>
    <phoneticPr fontId="1"/>
  </si>
  <si>
    <t>Typel of Wage</t>
    <phoneticPr fontId="1"/>
  </si>
  <si>
    <t>Minimum Wage</t>
    <phoneticPr fontId="1"/>
  </si>
  <si>
    <t>Maximun Wage</t>
    <phoneticPr fontId="1"/>
  </si>
  <si>
    <t>Cutoff Day of Wage</t>
    <phoneticPr fontId="1"/>
  </si>
  <si>
    <t>Payment Day</t>
    <phoneticPr fontId="1"/>
  </si>
  <si>
    <t>Bonus</t>
    <phoneticPr fontId="1"/>
  </si>
  <si>
    <t>Wage Raise</t>
    <phoneticPr fontId="1"/>
  </si>
  <si>
    <t>Transpotation Allowance</t>
    <phoneticPr fontId="1"/>
  </si>
  <si>
    <t>System of Pay for T.A.</t>
    <phoneticPr fontId="1"/>
  </si>
  <si>
    <t>Other Allowance</t>
    <phoneticPr fontId="1"/>
  </si>
  <si>
    <t>Working Conditions</t>
    <phoneticPr fontId="1"/>
  </si>
  <si>
    <t>3 Working Conditions</t>
    <phoneticPr fontId="1"/>
  </si>
  <si>
    <t>2 Job Discription</t>
    <phoneticPr fontId="1"/>
  </si>
  <si>
    <t>Working Hours</t>
    <phoneticPr fontId="1"/>
  </si>
  <si>
    <t>Break(mins)</t>
    <phoneticPr fontId="1"/>
  </si>
  <si>
    <t>Break</t>
    <phoneticPr fontId="1"/>
  </si>
  <si>
    <t>Working Days in a week</t>
    <phoneticPr fontId="1"/>
  </si>
  <si>
    <t>Overtime work (ave.)</t>
    <phoneticPr fontId="1"/>
  </si>
  <si>
    <t>Holidays</t>
    <phoneticPr fontId="1"/>
  </si>
  <si>
    <t>Fixed Overtime Pay</t>
    <phoneticPr fontId="1"/>
  </si>
  <si>
    <t>Price</t>
    <phoneticPr fontId="1"/>
  </si>
  <si>
    <t>Hours including the Pay</t>
    <phoneticPr fontId="1"/>
  </si>
  <si>
    <t>Trial Period</t>
    <phoneticPr fontId="1"/>
  </si>
  <si>
    <t>Yes</t>
  </si>
  <si>
    <t>Wage of Trial Period</t>
    <phoneticPr fontId="1"/>
  </si>
  <si>
    <t>For Apply</t>
    <phoneticPr fontId="1"/>
  </si>
  <si>
    <t>Insurances</t>
    <phoneticPr fontId="1"/>
  </si>
  <si>
    <t>Employment</t>
    <phoneticPr fontId="1"/>
  </si>
  <si>
    <t>Pension</t>
    <phoneticPr fontId="1"/>
  </si>
  <si>
    <t>Other Benefits</t>
    <phoneticPr fontId="1"/>
  </si>
  <si>
    <t>Health</t>
    <phoneticPr fontId="1"/>
  </si>
  <si>
    <t>WorkCover</t>
    <phoneticPr fontId="1"/>
  </si>
  <si>
    <t>Commute by Car</t>
    <phoneticPr fontId="1"/>
  </si>
  <si>
    <t>Parking Lot</t>
    <phoneticPr fontId="1"/>
  </si>
  <si>
    <t>Pick-up for Work</t>
    <phoneticPr fontId="1"/>
  </si>
  <si>
    <t>DressCode or Rental Uniform</t>
    <phoneticPr fontId="1"/>
  </si>
  <si>
    <t>Rent(/M)</t>
    <phoneticPr fontId="1"/>
  </si>
  <si>
    <t>Room Type</t>
    <phoneticPr fontId="1"/>
  </si>
  <si>
    <t>Bath</t>
    <phoneticPr fontId="1"/>
  </si>
  <si>
    <t>W.C.</t>
    <phoneticPr fontId="1"/>
  </si>
  <si>
    <t>Firige</t>
    <phoneticPr fontId="1"/>
  </si>
  <si>
    <t>Washer</t>
    <phoneticPr fontId="1"/>
  </si>
  <si>
    <t>Kitchen</t>
    <phoneticPr fontId="1"/>
  </si>
  <si>
    <t>4 Company Information</t>
    <phoneticPr fontId="1"/>
  </si>
  <si>
    <t>Company Information</t>
    <phoneticPr fontId="1"/>
  </si>
  <si>
    <t>Name of Company</t>
    <phoneticPr fontId="1"/>
  </si>
  <si>
    <t>Address</t>
    <phoneticPr fontId="1"/>
  </si>
  <si>
    <t>Founded in</t>
    <phoneticPr fontId="1"/>
  </si>
  <si>
    <t>Company Serves</t>
    <phoneticPr fontId="1"/>
  </si>
  <si>
    <t>5 Employment Screenings</t>
    <phoneticPr fontId="1"/>
  </si>
  <si>
    <t>Screenings</t>
    <phoneticPr fontId="1"/>
  </si>
  <si>
    <t>Screening Process</t>
    <phoneticPr fontId="1"/>
  </si>
  <si>
    <t>Type of Wage</t>
    <phoneticPr fontId="1"/>
  </si>
  <si>
    <t>Contact Info (Officer)</t>
    <phoneticPr fontId="1"/>
  </si>
  <si>
    <t>Contact Info (E-mail)</t>
    <phoneticPr fontId="1"/>
  </si>
  <si>
    <t>Contact Info (Phone Number)</t>
    <phoneticPr fontId="1"/>
  </si>
  <si>
    <t>Remarks</t>
    <phoneticPr fontId="1"/>
  </si>
  <si>
    <t>Job Title (Job Family)</t>
    <phoneticPr fontId="1"/>
  </si>
  <si>
    <t>Posting Period</t>
    <phoneticPr fontId="1"/>
  </si>
  <si>
    <t>Special Notice</t>
    <phoneticPr fontId="1"/>
  </si>
  <si>
    <t>Number of New Recruited</t>
    <phoneticPr fontId="1"/>
  </si>
  <si>
    <t>Docments after Screening</t>
    <phoneticPr fontId="1"/>
  </si>
  <si>
    <t>Note</t>
    <phoneticPr fontId="1"/>
  </si>
  <si>
    <t>Input</t>
    <phoneticPr fontId="1"/>
  </si>
  <si>
    <t>Error Check</t>
    <phoneticPr fontId="1"/>
  </si>
  <si>
    <t>Corporate Culture</t>
    <phoneticPr fontId="1"/>
  </si>
  <si>
    <t>For walking devide distance(meter) by 80(Round-up)</t>
    <phoneticPr fontId="1"/>
  </si>
  <si>
    <t>Choose from the list</t>
    <phoneticPr fontId="1"/>
  </si>
  <si>
    <t>must be "Yes"</t>
    <phoneticPr fontId="1"/>
  </si>
  <si>
    <t>about 360 charactors</t>
    <phoneticPr fontId="1"/>
  </si>
  <si>
    <t>Minimam Wage in Hokkaido; JPY920/hour(Oct2022-)</t>
    <phoneticPr fontId="1"/>
  </si>
  <si>
    <t>input by 24hours clock</t>
    <phoneticPr fontId="1"/>
  </si>
  <si>
    <t>For discribe other working shift, choose "*See also-"</t>
    <phoneticPr fontId="1"/>
  </si>
  <si>
    <t>Single</t>
    <phoneticPr fontId="1"/>
  </si>
  <si>
    <t>Discard</t>
    <phoneticPr fontId="1"/>
  </si>
  <si>
    <t>Short-Term; less than 4 monthes</t>
    <phoneticPr fontId="1"/>
  </si>
  <si>
    <t>For details; Notes</t>
    <phoneticPr fontId="1"/>
  </si>
  <si>
    <t>Choose from dropbox</t>
    <phoneticPr fontId="1"/>
  </si>
  <si>
    <t>Rental Car for Commute</t>
    <phoneticPr fontId="1"/>
  </si>
  <si>
    <t>Year only</t>
    <phoneticPr fontId="1"/>
  </si>
  <si>
    <t>up to 160 charactors</t>
    <phoneticPr fontId="1"/>
  </si>
  <si>
    <t>Already opened positions; Start:(blank), End:As Needed</t>
    <phoneticPr fontId="1"/>
  </si>
  <si>
    <t>*Not Shown on Publish Sheet</t>
    <phoneticPr fontId="1"/>
  </si>
  <si>
    <t>Basically "Yes"</t>
    <phoneticPr fontId="1"/>
  </si>
  <si>
    <t>If no, make it blank</t>
    <phoneticPr fontId="1"/>
  </si>
  <si>
    <t>If Yes, Ask to the Officer.</t>
    <phoneticPr fontId="1"/>
  </si>
  <si>
    <t>Paste Photos here</t>
    <phoneticPr fontId="1"/>
  </si>
  <si>
    <t>Company Info</t>
    <phoneticPr fontId="1"/>
  </si>
  <si>
    <t>Duty Station</t>
    <phoneticPr fontId="1"/>
  </si>
  <si>
    <t>Working
Hours</t>
    <phoneticPr fontId="1"/>
  </si>
  <si>
    <t>Short-Term
Contract</t>
    <phoneticPr fontId="1"/>
  </si>
  <si>
    <t>Housings</t>
    <phoneticPr fontId="1"/>
  </si>
  <si>
    <t>Company House for Rent</t>
    <phoneticPr fontId="1"/>
  </si>
  <si>
    <r>
      <t xml:space="preserve">Please contact following and ask "Matching" to the officer.
+81-(0)-136-23-1362
</t>
    </r>
    <r>
      <rPr>
        <sz val="8.5"/>
        <rFont val="BIZ UDPゴシック"/>
        <family val="3"/>
        <charset val="128"/>
      </rPr>
      <t>shiribeshi.ciltmatching@pref.hokkaido.lg.jp</t>
    </r>
    <phoneticPr fontId="1"/>
  </si>
  <si>
    <t>Result of Selection Announced by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</si>
</sst>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h:mm;@"/>
    <numFmt numFmtId="178" formatCode="[h]:mm"/>
    <numFmt numFmtId="179" formatCode="&quot;¥&quot;#,##0_);[Red]\(&quot;¥&quot;#,##0\)"/>
    <numFmt numFmtId="180" formatCode="#&quot;人&quot;"/>
    <numFmt numFmtId="181" formatCode="#&quot;分&quot;"/>
    <numFmt numFmtId="182" formatCode="m&quot;月&quot;d&quot;日&quot;;@"/>
    <numFmt numFmtId="183" formatCode="0&quot;分&quot;"/>
    <numFmt numFmtId="184" formatCode="[$-411]ggge&quot;年&quot;m&quot;月&quot;d&quot;日&quot;;@"/>
    <numFmt numFmtId="185" formatCode="[$-C09]dd\-mmmm\-yyyy;@"/>
    <numFmt numFmtId="186" formatCode="0&quot;min(s)&quot;"/>
    <numFmt numFmtId="187" formatCode="&quot;Additional Pay More Than &quot;0&quot; Hours a Month&quot;"/>
  </numFmts>
  <fonts count="2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.5"/>
      <color theme="1"/>
      <name val="BIZ UDPゴシック"/>
      <family val="3"/>
      <charset val="128"/>
    </font>
    <font>
      <i/>
      <sz val="18"/>
      <color theme="1"/>
      <name val="BIZ UDP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4.5"/>
      <color theme="1"/>
      <name val="BIZ UDPゴシック"/>
      <family val="3"/>
      <charset val="128"/>
    </font>
    <font>
      <sz val="8.5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27">
    <xf numFmtId="0" fontId="0" fillId="0" borderId="0" xfId="0"/>
    <xf numFmtId="0" fontId="0" fillId="0" borderId="0" xfId="0" applyAlignment="1">
      <alignment horizontal="left" vertical="top"/>
    </xf>
    <xf numFmtId="0" fontId="0" fillId="0" borderId="26" xfId="0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0" fillId="0" borderId="26" xfId="0" applyFill="1" applyBorder="1" applyAlignment="1">
      <alignment horizontal="left" vertical="top"/>
    </xf>
    <xf numFmtId="179" fontId="4" fillId="0" borderId="29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0" fontId="4" fillId="0" borderId="0" xfId="0" applyFont="1" applyAlignment="1">
      <alignment horizontal="right" vertical="top"/>
    </xf>
    <xf numFmtId="38" fontId="0" fillId="0" borderId="0" xfId="1" applyFont="1" applyAlignment="1"/>
    <xf numFmtId="0" fontId="0" fillId="0" borderId="0" xfId="0" applyAlignment="1">
      <alignment horizontal="left" vertical="top" shrinkToFit="1"/>
    </xf>
    <xf numFmtId="0" fontId="0" fillId="3" borderId="26" xfId="0" applyFill="1" applyBorder="1" applyAlignment="1" applyProtection="1">
      <alignment horizontal="left" vertical="top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14" fontId="0" fillId="3" borderId="26" xfId="0" applyNumberFormat="1" applyFill="1" applyBorder="1" applyAlignment="1" applyProtection="1">
      <alignment horizontal="left" vertical="top"/>
      <protection locked="0"/>
    </xf>
    <xf numFmtId="38" fontId="0" fillId="0" borderId="26" xfId="1" applyFont="1" applyFill="1" applyBorder="1" applyAlignment="1" applyProtection="1">
      <alignment horizontal="left" vertical="top"/>
      <protection locked="0"/>
    </xf>
    <xf numFmtId="38" fontId="0" fillId="3" borderId="26" xfId="1" applyFont="1" applyFill="1" applyBorder="1" applyAlignment="1" applyProtection="1">
      <alignment horizontal="left" vertical="top"/>
      <protection locked="0"/>
    </xf>
    <xf numFmtId="179" fontId="0" fillId="3" borderId="26" xfId="1" applyNumberFormat="1" applyFont="1" applyFill="1" applyBorder="1" applyAlignment="1" applyProtection="1">
      <alignment horizontal="left" vertical="top"/>
      <protection locked="0"/>
    </xf>
    <xf numFmtId="179" fontId="0" fillId="3" borderId="26" xfId="0" applyNumberFormat="1" applyFill="1" applyBorder="1" applyAlignment="1" applyProtection="1">
      <alignment horizontal="left" vertical="top"/>
      <protection locked="0"/>
    </xf>
    <xf numFmtId="177" fontId="0" fillId="3" borderId="26" xfId="0" applyNumberFormat="1" applyFill="1" applyBorder="1" applyAlignment="1" applyProtection="1">
      <alignment horizontal="left" vertical="top"/>
      <protection locked="0"/>
    </xf>
    <xf numFmtId="183" fontId="0" fillId="3" borderId="26" xfId="0" applyNumberFormat="1" applyFill="1" applyBorder="1" applyAlignment="1" applyProtection="1">
      <alignment horizontal="left" vertical="top"/>
      <protection locked="0"/>
    </xf>
    <xf numFmtId="56" fontId="0" fillId="3" borderId="26" xfId="0" applyNumberFormat="1" applyFill="1" applyBorder="1" applyAlignment="1" applyProtection="1">
      <alignment horizontal="left" vertical="top"/>
      <protection locked="0"/>
    </xf>
    <xf numFmtId="38" fontId="12" fillId="0" borderId="0" xfId="1" applyFont="1" applyAlignment="1"/>
    <xf numFmtId="38" fontId="0" fillId="0" borderId="0" xfId="1" applyFont="1" applyAlignment="1">
      <alignment horizontal="center"/>
    </xf>
    <xf numFmtId="184" fontId="0" fillId="0" borderId="0" xfId="1" applyNumberFormat="1" applyFont="1" applyAlignment="1"/>
    <xf numFmtId="38" fontId="0" fillId="0" borderId="0" xfId="0" applyNumberFormat="1"/>
    <xf numFmtId="0" fontId="14" fillId="0" borderId="0" xfId="0" applyFont="1" applyAlignment="1">
      <alignment horizontal="left" vertical="top"/>
    </xf>
    <xf numFmtId="0" fontId="4" fillId="0" borderId="2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center" wrapText="1"/>
    </xf>
    <xf numFmtId="38" fontId="13" fillId="6" borderId="0" xfId="1" applyFont="1" applyFill="1" applyAlignment="1" applyProtection="1">
      <protection locked="0"/>
    </xf>
    <xf numFmtId="184" fontId="0" fillId="7" borderId="0" xfId="1" applyNumberFormat="1" applyFont="1" applyFill="1" applyAlignment="1" applyProtection="1">
      <protection locked="0"/>
    </xf>
    <xf numFmtId="185" fontId="0" fillId="3" borderId="26" xfId="0" applyNumberFormat="1" applyFill="1" applyBorder="1" applyAlignment="1" applyProtection="1">
      <alignment horizontal="left" vertical="top"/>
      <protection locked="0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shrinkToFit="1"/>
    </xf>
    <xf numFmtId="186" fontId="0" fillId="3" borderId="26" xfId="0" applyNumberForma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left" vertical="top"/>
    </xf>
    <xf numFmtId="0" fontId="7" fillId="2" borderId="9" xfId="0" applyFont="1" applyFill="1" applyBorder="1" applyAlignment="1" applyProtection="1">
      <alignment vertical="center" shrinkToFit="1"/>
    </xf>
    <xf numFmtId="0" fontId="4" fillId="0" borderId="9" xfId="0" applyFont="1" applyBorder="1" applyAlignment="1" applyProtection="1">
      <alignment vertical="center" shrinkToFit="1"/>
    </xf>
    <xf numFmtId="38" fontId="7" fillId="0" borderId="9" xfId="1" applyFont="1" applyBorder="1" applyAlignment="1" applyProtection="1">
      <alignment horizontal="left" vertical="center" shrinkToFit="1"/>
    </xf>
    <xf numFmtId="0" fontId="7" fillId="2" borderId="10" xfId="0" applyFont="1" applyFill="1" applyBorder="1" applyAlignment="1" applyProtection="1">
      <alignment vertical="center" shrinkToFit="1"/>
    </xf>
    <xf numFmtId="177" fontId="7" fillId="0" borderId="9" xfId="0" applyNumberFormat="1" applyFont="1" applyBorder="1" applyAlignment="1" applyProtection="1">
      <alignment vertical="center" shrinkToFit="1"/>
    </xf>
    <xf numFmtId="186" fontId="7" fillId="0" borderId="9" xfId="0" applyNumberFormat="1" applyFont="1" applyBorder="1" applyAlignment="1" applyProtection="1">
      <alignment vertical="center" shrinkToFit="1"/>
    </xf>
    <xf numFmtId="177" fontId="7" fillId="0" borderId="10" xfId="0" applyNumberFormat="1" applyFont="1" applyBorder="1" applyAlignment="1" applyProtection="1">
      <alignment vertical="center" shrinkToFit="1"/>
    </xf>
    <xf numFmtId="179" fontId="4" fillId="0" borderId="9" xfId="0" applyNumberFormat="1" applyFont="1" applyBorder="1" applyAlignment="1" applyProtection="1">
      <alignment horizontal="left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2" borderId="8" xfId="0" applyFont="1" applyFill="1" applyBorder="1" applyAlignment="1" applyProtection="1">
      <alignment vertical="center" shrinkToFit="1"/>
    </xf>
    <xf numFmtId="0" fontId="4" fillId="2" borderId="9" xfId="0" applyFont="1" applyFill="1" applyBorder="1" applyAlignment="1" applyProtection="1">
      <alignment vertical="center" shrinkToFit="1"/>
    </xf>
    <xf numFmtId="0" fontId="4" fillId="2" borderId="10" xfId="0" applyFont="1" applyFill="1" applyBorder="1" applyAlignment="1" applyProtection="1">
      <alignment vertical="center" shrinkToFit="1"/>
    </xf>
    <xf numFmtId="49" fontId="4" fillId="0" borderId="0" xfId="0" quotePrefix="1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</xf>
    <xf numFmtId="0" fontId="4" fillId="0" borderId="35" xfId="0" applyFont="1" applyBorder="1" applyAlignment="1" applyProtection="1">
      <alignment horizontal="left" vertical="top" wrapText="1"/>
    </xf>
    <xf numFmtId="0" fontId="4" fillId="0" borderId="36" xfId="0" applyFont="1" applyBorder="1" applyAlignment="1" applyProtection="1">
      <alignment horizontal="left" vertical="top" wrapText="1"/>
    </xf>
    <xf numFmtId="0" fontId="4" fillId="0" borderId="37" xfId="0" applyFont="1" applyBorder="1" applyAlignment="1" applyProtection="1">
      <alignment horizontal="left" vertical="top" wrapText="1"/>
    </xf>
    <xf numFmtId="182" fontId="4" fillId="0" borderId="18" xfId="0" applyNumberFormat="1" applyFont="1" applyFill="1" applyBorder="1" applyAlignment="1" applyProtection="1">
      <alignment horizontal="center" vertical="center" shrinkToFit="1"/>
    </xf>
    <xf numFmtId="182" fontId="4" fillId="0" borderId="9" xfId="0" applyNumberFormat="1" applyFont="1" applyFill="1" applyBorder="1" applyAlignment="1" applyProtection="1">
      <alignment horizontal="center" vertical="center" shrinkToFit="1"/>
    </xf>
    <xf numFmtId="182" fontId="4" fillId="0" borderId="10" xfId="0" applyNumberFormat="1" applyFont="1" applyFill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vertical="center" shrinkToFit="1"/>
    </xf>
    <xf numFmtId="0" fontId="7" fillId="0" borderId="9" xfId="0" applyFont="1" applyBorder="1" applyAlignment="1" applyProtection="1">
      <alignment vertical="center" shrinkToFit="1"/>
    </xf>
    <xf numFmtId="0" fontId="7" fillId="0" borderId="17" xfId="0" applyFont="1" applyBorder="1" applyAlignment="1" applyProtection="1">
      <alignment vertical="center" shrinkToFit="1"/>
    </xf>
    <xf numFmtId="185" fontId="4" fillId="0" borderId="17" xfId="0" applyNumberFormat="1" applyFont="1" applyBorder="1" applyAlignment="1" applyProtection="1">
      <alignment horizontal="center" vertical="center" shrinkToFit="1"/>
    </xf>
    <xf numFmtId="185" fontId="4" fillId="0" borderId="36" xfId="0" applyNumberFormat="1" applyFont="1" applyBorder="1" applyAlignment="1" applyProtection="1">
      <alignment horizontal="center" vertical="center" shrinkToFit="1"/>
    </xf>
    <xf numFmtId="185" fontId="4" fillId="0" borderId="37" xfId="0" applyNumberFormat="1" applyFont="1" applyBorder="1" applyAlignment="1" applyProtection="1">
      <alignment horizontal="center" vertical="center" shrinkToFit="1"/>
    </xf>
    <xf numFmtId="0" fontId="4" fillId="2" borderId="35" xfId="0" applyFont="1" applyFill="1" applyBorder="1" applyAlignment="1" applyProtection="1">
      <alignment horizontal="left" vertical="center" shrinkToFit="1"/>
    </xf>
    <xf numFmtId="0" fontId="4" fillId="2" borderId="36" xfId="0" applyFont="1" applyFill="1" applyBorder="1" applyAlignment="1" applyProtection="1">
      <alignment horizontal="left" vertical="center" shrinkToFit="1"/>
    </xf>
    <xf numFmtId="0" fontId="4" fillId="2" borderId="37" xfId="0" applyFont="1" applyFill="1" applyBorder="1" applyAlignment="1" applyProtection="1">
      <alignment horizontal="left" vertical="center" shrinkToFit="1"/>
    </xf>
    <xf numFmtId="0" fontId="4" fillId="0" borderId="35" xfId="0" applyFont="1" applyBorder="1" applyAlignment="1" applyProtection="1">
      <alignment horizontal="left" vertical="center" shrinkToFit="1"/>
    </xf>
    <xf numFmtId="0" fontId="4" fillId="0" borderId="36" xfId="0" applyFont="1" applyBorder="1" applyAlignment="1" applyProtection="1">
      <alignment horizontal="left" vertical="center" shrinkToFit="1"/>
    </xf>
    <xf numFmtId="0" fontId="4" fillId="0" borderId="37" xfId="0" applyFont="1" applyBorder="1" applyAlignment="1" applyProtection="1">
      <alignment horizontal="left" vertical="center" shrinkToFit="1"/>
    </xf>
    <xf numFmtId="0" fontId="4" fillId="0" borderId="35" xfId="0" applyFont="1" applyFill="1" applyBorder="1" applyAlignment="1" applyProtection="1">
      <alignment horizontal="left" vertical="center" shrinkToFit="1"/>
    </xf>
    <xf numFmtId="0" fontId="4" fillId="0" borderId="36" xfId="0" applyFont="1" applyFill="1" applyBorder="1" applyAlignment="1" applyProtection="1">
      <alignment horizontal="left" vertical="center" shrinkToFit="1"/>
    </xf>
    <xf numFmtId="0" fontId="4" fillId="0" borderId="37" xfId="0" applyFont="1" applyFill="1" applyBorder="1" applyAlignment="1" applyProtection="1">
      <alignment horizontal="left" vertical="center" shrinkToFit="1"/>
    </xf>
    <xf numFmtId="0" fontId="8" fillId="2" borderId="36" xfId="0" applyFont="1" applyFill="1" applyBorder="1" applyAlignment="1" applyProtection="1">
      <alignment horizontal="left" vertical="center" shrinkToFit="1"/>
    </xf>
    <xf numFmtId="0" fontId="7" fillId="0" borderId="36" xfId="0" applyFont="1" applyBorder="1" applyAlignment="1" applyProtection="1">
      <alignment horizontal="left" vertical="center" shrinkToFit="1"/>
    </xf>
    <xf numFmtId="0" fontId="7" fillId="2" borderId="36" xfId="0" applyFont="1" applyFill="1" applyBorder="1" applyAlignment="1" applyProtection="1">
      <alignment horizontal="left" vertical="center" shrinkToFit="1"/>
    </xf>
    <xf numFmtId="0" fontId="7" fillId="0" borderId="37" xfId="0" applyFont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shrinkToFit="1"/>
    </xf>
    <xf numFmtId="0" fontId="7" fillId="0" borderId="9" xfId="0" applyFont="1" applyFill="1" applyBorder="1" applyAlignment="1" applyProtection="1">
      <alignment horizontal="left" vertical="center" shrinkToFit="1"/>
    </xf>
    <xf numFmtId="0" fontId="7" fillId="0" borderId="10" xfId="0" applyFont="1" applyFill="1" applyBorder="1" applyAlignment="1" applyProtection="1">
      <alignment horizontal="left" vertical="center" shrinkToFit="1"/>
    </xf>
    <xf numFmtId="0" fontId="7" fillId="2" borderId="8" xfId="0" applyFont="1" applyFill="1" applyBorder="1" applyAlignment="1" applyProtection="1">
      <alignment horizontal="left" vertical="center" shrinkToFit="1"/>
    </xf>
    <xf numFmtId="0" fontId="7" fillId="2" borderId="9" xfId="0" applyFont="1" applyFill="1" applyBorder="1" applyAlignment="1" applyProtection="1">
      <alignment horizontal="left" vertical="center" shrinkToFit="1"/>
    </xf>
    <xf numFmtId="0" fontId="7" fillId="2" borderId="10" xfId="0" applyFont="1" applyFill="1" applyBorder="1" applyAlignment="1" applyProtection="1">
      <alignment horizontal="left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</xf>
    <xf numFmtId="0" fontId="7" fillId="0" borderId="10" xfId="0" applyFont="1" applyBorder="1" applyAlignment="1" applyProtection="1">
      <alignment vertical="center" shrinkToFit="1"/>
    </xf>
    <xf numFmtId="0" fontId="4" fillId="2" borderId="34" xfId="0" applyFont="1" applyFill="1" applyBorder="1" applyAlignment="1" applyProtection="1">
      <alignment horizontal="left" vertical="center" shrinkToFit="1"/>
    </xf>
    <xf numFmtId="0" fontId="4" fillId="2" borderId="23" xfId="0" applyFont="1" applyFill="1" applyBorder="1" applyAlignment="1" applyProtection="1">
      <alignment horizontal="left" vertical="center" shrinkToFit="1"/>
    </xf>
    <xf numFmtId="0" fontId="4" fillId="2" borderId="24" xfId="0" applyFont="1" applyFill="1" applyBorder="1" applyAlignment="1" applyProtection="1">
      <alignment horizontal="left" vertical="center" shrinkToFit="1"/>
    </xf>
    <xf numFmtId="0" fontId="4" fillId="2" borderId="22" xfId="0" applyFont="1" applyFill="1" applyBorder="1" applyAlignment="1" applyProtection="1">
      <alignment horizontal="left" vertical="center" shrinkToFit="1"/>
    </xf>
    <xf numFmtId="0" fontId="4" fillId="2" borderId="46" xfId="0" applyFont="1" applyFill="1" applyBorder="1" applyAlignment="1" applyProtection="1">
      <alignment horizontal="left" vertical="center" shrinkToFit="1"/>
    </xf>
    <xf numFmtId="180" fontId="4" fillId="0" borderId="14" xfId="0" applyNumberFormat="1" applyFont="1" applyBorder="1" applyAlignment="1" applyProtection="1">
      <alignment horizontal="left" vertical="center" shrinkToFit="1"/>
    </xf>
    <xf numFmtId="180" fontId="4" fillId="0" borderId="15" xfId="0" applyNumberFormat="1" applyFont="1" applyBorder="1" applyAlignment="1" applyProtection="1">
      <alignment horizontal="left" vertical="center" shrinkToFit="1"/>
    </xf>
    <xf numFmtId="180" fontId="4" fillId="0" borderId="25" xfId="0" applyNumberFormat="1" applyFont="1" applyBorder="1" applyAlignment="1" applyProtection="1">
      <alignment horizontal="left" vertical="center" shrinkToFit="1"/>
    </xf>
    <xf numFmtId="0" fontId="7" fillId="2" borderId="35" xfId="0" applyFont="1" applyFill="1" applyBorder="1" applyAlignment="1" applyProtection="1">
      <alignment horizontal="left" vertical="center" shrinkToFit="1"/>
    </xf>
    <xf numFmtId="0" fontId="7" fillId="2" borderId="37" xfId="0" applyFont="1" applyFill="1" applyBorder="1" applyAlignment="1" applyProtection="1">
      <alignment horizontal="left" vertical="center" shrinkToFit="1"/>
    </xf>
    <xf numFmtId="0" fontId="4" fillId="2" borderId="8" xfId="0" applyFont="1" applyFill="1" applyBorder="1" applyAlignment="1" applyProtection="1">
      <alignment horizontal="left" vertical="center" shrinkToFit="1"/>
    </xf>
    <xf numFmtId="0" fontId="4" fillId="2" borderId="9" xfId="0" applyFont="1" applyFill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vertical="top"/>
    </xf>
    <xf numFmtId="0" fontId="4" fillId="0" borderId="1" xfId="0" applyFont="1" applyBorder="1" applyAlignment="1" applyProtection="1">
      <alignment horizontal="center" vertical="center" shrinkToFit="1"/>
    </xf>
    <xf numFmtId="14" fontId="4" fillId="0" borderId="1" xfId="0" applyNumberFormat="1" applyFont="1" applyBorder="1" applyAlignment="1" applyProtection="1">
      <alignment horizontal="center" vertical="top"/>
    </xf>
    <xf numFmtId="181" fontId="4" fillId="0" borderId="9" xfId="0" applyNumberFormat="1" applyFont="1" applyBorder="1" applyAlignment="1" applyProtection="1">
      <alignment horizontal="center" vertical="center" shrinkToFit="1"/>
    </xf>
    <xf numFmtId="181" fontId="4" fillId="0" borderId="10" xfId="0" applyNumberFormat="1" applyFont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top" wrapText="1"/>
    </xf>
    <xf numFmtId="0" fontId="4" fillId="0" borderId="21" xfId="0" applyNumberFormat="1" applyFont="1" applyBorder="1" applyAlignment="1" applyProtection="1">
      <alignment horizontal="left" vertical="center" shrinkToFit="1"/>
    </xf>
    <xf numFmtId="0" fontId="4" fillId="0" borderId="19" xfId="0" applyNumberFormat="1" applyFont="1" applyBorder="1" applyAlignment="1" applyProtection="1">
      <alignment horizontal="left" vertical="center" shrinkToFit="1"/>
    </xf>
    <xf numFmtId="0" fontId="4" fillId="0" borderId="20" xfId="0" applyNumberFormat="1" applyFont="1" applyBorder="1" applyAlignment="1" applyProtection="1">
      <alignment horizontal="left" vertical="center" shrinkToFi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top"/>
    </xf>
    <xf numFmtId="0" fontId="7" fillId="0" borderId="36" xfId="0" applyFont="1" applyFill="1" applyBorder="1" applyAlignment="1" applyProtection="1">
      <alignment horizontal="left" vertical="center" shrinkToFit="1"/>
    </xf>
    <xf numFmtId="0" fontId="7" fillId="0" borderId="37" xfId="0" applyFont="1" applyFill="1" applyBorder="1" applyAlignment="1" applyProtection="1">
      <alignment horizontal="left" vertical="center" shrinkToFit="1"/>
    </xf>
    <xf numFmtId="0" fontId="7" fillId="0" borderId="35" xfId="0" applyFont="1" applyFill="1" applyBorder="1" applyAlignment="1" applyProtection="1">
      <alignment horizontal="left" vertical="center" shrinkToFit="1"/>
    </xf>
    <xf numFmtId="177" fontId="7" fillId="0" borderId="8" xfId="0" applyNumberFormat="1" applyFont="1" applyBorder="1" applyAlignment="1" applyProtection="1">
      <alignment horizontal="center" vertical="center" shrinkToFit="1"/>
    </xf>
    <xf numFmtId="177" fontId="7" fillId="0" borderId="9" xfId="0" applyNumberFormat="1" applyFont="1" applyBorder="1" applyAlignment="1" applyProtection="1">
      <alignment horizontal="center" vertical="center" shrinkToFit="1"/>
    </xf>
    <xf numFmtId="0" fontId="17" fillId="0" borderId="28" xfId="0" applyFont="1" applyBorder="1" applyAlignment="1" applyProtection="1">
      <alignment horizontal="center" vertical="center" shrinkToFit="1"/>
    </xf>
    <xf numFmtId="14" fontId="17" fillId="0" borderId="28" xfId="0" applyNumberFormat="1" applyFont="1" applyBorder="1" applyAlignment="1" applyProtection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5" borderId="27" xfId="0" applyFont="1" applyFill="1" applyBorder="1" applyAlignment="1">
      <alignment horizontal="center" vertical="center" shrinkToFit="1"/>
    </xf>
    <xf numFmtId="0" fontId="4" fillId="5" borderId="28" xfId="0" applyFont="1" applyFill="1" applyBorder="1" applyAlignment="1">
      <alignment horizontal="center" vertical="center" shrinkToFit="1"/>
    </xf>
    <xf numFmtId="0" fontId="4" fillId="5" borderId="29" xfId="0" applyFont="1" applyFill="1" applyBorder="1" applyAlignment="1">
      <alignment horizontal="center" vertical="center" shrinkToFit="1"/>
    </xf>
    <xf numFmtId="0" fontId="4" fillId="5" borderId="30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31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85" fontId="4" fillId="0" borderId="35" xfId="0" applyNumberFormat="1" applyFont="1" applyBorder="1" applyAlignment="1" applyProtection="1">
      <alignment horizontal="center" vertical="center" shrinkToFit="1"/>
    </xf>
    <xf numFmtId="185" fontId="4" fillId="0" borderId="18" xfId="0" applyNumberFormat="1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vertical="center" shrinkToFit="1"/>
    </xf>
    <xf numFmtId="0" fontId="4" fillId="0" borderId="9" xfId="0" applyFont="1" applyBorder="1" applyAlignment="1" applyProtection="1">
      <alignment vertical="center" shrinkToFit="1"/>
    </xf>
    <xf numFmtId="0" fontId="4" fillId="0" borderId="17" xfId="0" applyFont="1" applyBorder="1" applyAlignment="1" applyProtection="1">
      <alignment vertical="center" shrinkToFi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13" xfId="0" applyFont="1" applyBorder="1" applyAlignment="1" applyProtection="1">
      <alignment vertical="top" wrapText="1"/>
    </xf>
    <xf numFmtId="0" fontId="7" fillId="0" borderId="4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4" xfId="0" applyFont="1" applyBorder="1" applyAlignment="1" applyProtection="1">
      <alignment vertical="top" wrapText="1"/>
    </xf>
    <xf numFmtId="0" fontId="7" fillId="0" borderId="43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vertical="center" shrinkToFit="1"/>
    </xf>
    <xf numFmtId="0" fontId="4" fillId="0" borderId="9" xfId="0" applyFont="1" applyFill="1" applyBorder="1" applyAlignment="1" applyProtection="1">
      <alignment vertical="center" shrinkToFit="1"/>
    </xf>
    <xf numFmtId="0" fontId="4" fillId="0" borderId="10" xfId="0" applyFont="1" applyFill="1" applyBorder="1" applyAlignment="1" applyProtection="1">
      <alignment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44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vertical="center" shrinkToFit="1"/>
    </xf>
    <xf numFmtId="0" fontId="4" fillId="0" borderId="19" xfId="0" applyFont="1" applyFill="1" applyBorder="1" applyAlignment="1" applyProtection="1">
      <alignment vertical="center" shrinkToFit="1"/>
    </xf>
    <xf numFmtId="0" fontId="4" fillId="0" borderId="20" xfId="0" applyFont="1" applyFill="1" applyBorder="1" applyAlignment="1" applyProtection="1">
      <alignment vertical="center" shrinkToFit="1"/>
    </xf>
    <xf numFmtId="0" fontId="7" fillId="0" borderId="18" xfId="0" applyFont="1" applyFill="1" applyBorder="1" applyAlignment="1" applyProtection="1">
      <alignment vertical="center" shrinkToFit="1"/>
    </xf>
    <xf numFmtId="0" fontId="7" fillId="0" borderId="9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vertical="center" shrinkToFi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shrinkToFit="1"/>
    </xf>
    <xf numFmtId="0" fontId="4" fillId="0" borderId="9" xfId="0" applyFont="1" applyFill="1" applyBorder="1" applyAlignment="1" applyProtection="1">
      <alignment horizontal="left" vertical="center" shrinkToFit="1"/>
    </xf>
    <xf numFmtId="0" fontId="4" fillId="0" borderId="17" xfId="0" applyFont="1" applyFill="1" applyBorder="1" applyAlignment="1" applyProtection="1">
      <alignment horizontal="left" vertical="center" shrinkToFit="1"/>
    </xf>
    <xf numFmtId="0" fontId="7" fillId="2" borderId="18" xfId="0" applyFont="1" applyFill="1" applyBorder="1" applyAlignment="1" applyProtection="1">
      <alignment vertical="center" shrinkToFit="1"/>
    </xf>
    <xf numFmtId="0" fontId="7" fillId="2" borderId="9" xfId="0" applyFont="1" applyFill="1" applyBorder="1" applyAlignment="1" applyProtection="1">
      <alignment vertical="center" shrinkToFit="1"/>
    </xf>
    <xf numFmtId="0" fontId="7" fillId="2" borderId="10" xfId="0" applyFont="1" applyFill="1" applyBorder="1" applyAlignment="1" applyProtection="1">
      <alignment vertical="center" shrinkToFit="1"/>
    </xf>
    <xf numFmtId="0" fontId="7" fillId="2" borderId="8" xfId="0" applyFont="1" applyFill="1" applyBorder="1" applyAlignment="1" applyProtection="1">
      <alignment vertical="center" shrinkToFit="1"/>
    </xf>
    <xf numFmtId="0" fontId="7" fillId="2" borderId="17" xfId="0" applyFont="1" applyFill="1" applyBorder="1" applyAlignment="1" applyProtection="1">
      <alignment vertical="center" shrinkToFit="1"/>
    </xf>
    <xf numFmtId="0" fontId="4" fillId="2" borderId="17" xfId="0" applyFont="1" applyFill="1" applyBorder="1" applyAlignment="1" applyProtection="1">
      <alignment horizontal="left" vertical="center" shrinkToFit="1"/>
    </xf>
    <xf numFmtId="0" fontId="4" fillId="2" borderId="18" xfId="0" applyFont="1" applyFill="1" applyBorder="1" applyAlignment="1" applyProtection="1">
      <alignment horizontal="left" vertical="center" shrinkToFit="1"/>
    </xf>
    <xf numFmtId="0" fontId="4" fillId="2" borderId="17" xfId="0" applyFont="1" applyFill="1" applyBorder="1" applyAlignment="1" applyProtection="1">
      <alignment vertical="center" shrinkToFit="1"/>
    </xf>
    <xf numFmtId="0" fontId="4" fillId="2" borderId="18" xfId="0" applyFont="1" applyFill="1" applyBorder="1" applyAlignment="1" applyProtection="1">
      <alignment vertical="center" shrinkToFit="1"/>
    </xf>
    <xf numFmtId="0" fontId="4" fillId="5" borderId="26" xfId="0" applyFont="1" applyFill="1" applyBorder="1" applyAlignment="1">
      <alignment horizontal="center" vertical="center"/>
    </xf>
    <xf numFmtId="178" fontId="4" fillId="0" borderId="28" xfId="0" applyNumberFormat="1" applyFont="1" applyBorder="1" applyAlignment="1">
      <alignment vertical="center"/>
    </xf>
    <xf numFmtId="0" fontId="20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179" fontId="4" fillId="0" borderId="27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38" fontId="7" fillId="0" borderId="35" xfId="0" applyNumberFormat="1" applyFont="1" applyBorder="1" applyAlignment="1" applyProtection="1">
      <alignment horizontal="left" vertical="center" shrinkToFit="1"/>
    </xf>
    <xf numFmtId="179" fontId="7" fillId="0" borderId="36" xfId="0" applyNumberFormat="1" applyFont="1" applyFill="1" applyBorder="1" applyAlignment="1" applyProtection="1">
      <alignment horizontal="center" vertical="center" shrinkToFit="1"/>
    </xf>
    <xf numFmtId="179" fontId="7" fillId="0" borderId="18" xfId="0" applyNumberFormat="1" applyFont="1" applyFill="1" applyBorder="1" applyAlignment="1" applyProtection="1">
      <alignment horizontal="center" vertical="center" shrinkToFit="1"/>
    </xf>
    <xf numFmtId="179" fontId="7" fillId="0" borderId="17" xfId="1" applyNumberFormat="1" applyFont="1" applyBorder="1" applyAlignment="1" applyProtection="1">
      <alignment horizontal="center" vertical="center" shrinkToFit="1"/>
    </xf>
    <xf numFmtId="179" fontId="7" fillId="0" borderId="36" xfId="1" applyNumberFormat="1" applyFont="1" applyBorder="1" applyAlignment="1" applyProtection="1">
      <alignment horizontal="center" vertical="center" shrinkToFit="1"/>
    </xf>
    <xf numFmtId="179" fontId="7" fillId="0" borderId="37" xfId="1" applyNumberFormat="1" applyFont="1" applyBorder="1" applyAlignment="1" applyProtection="1">
      <alignment horizontal="center" vertical="center" shrinkToFit="1"/>
    </xf>
    <xf numFmtId="0" fontId="7" fillId="2" borderId="22" xfId="0" applyFont="1" applyFill="1" applyBorder="1" applyAlignment="1" applyProtection="1">
      <alignment vertical="center"/>
    </xf>
    <xf numFmtId="0" fontId="7" fillId="2" borderId="23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12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7" fillId="0" borderId="36" xfId="0" applyFont="1" applyBorder="1" applyAlignment="1" applyProtection="1">
      <alignment horizontal="center" vertical="center" shrinkToFit="1"/>
    </xf>
    <xf numFmtId="179" fontId="4" fillId="0" borderId="8" xfId="0" applyNumberFormat="1" applyFont="1" applyBorder="1" applyAlignment="1" applyProtection="1">
      <alignment vertical="center" shrinkToFit="1"/>
    </xf>
    <xf numFmtId="179" fontId="4" fillId="0" borderId="9" xfId="0" applyNumberFormat="1" applyFont="1" applyBorder="1" applyAlignment="1" applyProtection="1">
      <alignment vertical="center" shrinkToFit="1"/>
    </xf>
    <xf numFmtId="179" fontId="4" fillId="0" borderId="9" xfId="0" applyNumberFormat="1" applyFont="1" applyBorder="1" applyAlignment="1" applyProtection="1">
      <alignment horizontal="center" vertical="center" shrinkToFit="1"/>
    </xf>
    <xf numFmtId="179" fontId="4" fillId="0" borderId="10" xfId="0" applyNumberFormat="1" applyFont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top" wrapText="1"/>
    </xf>
    <xf numFmtId="0" fontId="4" fillId="0" borderId="39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176" fontId="4" fillId="0" borderId="8" xfId="0" quotePrefix="1" applyNumberFormat="1" applyFont="1" applyBorder="1" applyAlignment="1" applyProtection="1">
      <alignment vertical="center" shrinkToFit="1"/>
    </xf>
    <xf numFmtId="176" fontId="4" fillId="0" borderId="9" xfId="0" quotePrefix="1" applyNumberFormat="1" applyFont="1" applyBorder="1" applyAlignment="1" applyProtection="1">
      <alignment vertical="center" shrinkToFit="1"/>
    </xf>
    <xf numFmtId="176" fontId="4" fillId="0" borderId="10" xfId="0" quotePrefix="1" applyNumberFormat="1" applyFont="1" applyBorder="1" applyAlignment="1" applyProtection="1">
      <alignment vertical="center" shrinkToFit="1"/>
    </xf>
    <xf numFmtId="179" fontId="7" fillId="0" borderId="9" xfId="0" applyNumberFormat="1" applyFont="1" applyFill="1" applyBorder="1" applyAlignment="1" applyProtection="1">
      <alignment horizontal="center" vertical="center" shrinkToFit="1"/>
    </xf>
    <xf numFmtId="179" fontId="7" fillId="0" borderId="17" xfId="0" applyNumberFormat="1" applyFont="1" applyFill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vertical="center" shrinkToFit="1"/>
    </xf>
    <xf numFmtId="0" fontId="7" fillId="0" borderId="8" xfId="0" applyFont="1" applyFill="1" applyBorder="1" applyAlignment="1" applyProtection="1">
      <alignment vertical="center" shrinkToFi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10" xfId="0" applyFont="1" applyFill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vertical="center" shrinkToFit="1"/>
    </xf>
    <xf numFmtId="0" fontId="4" fillId="0" borderId="18" xfId="0" applyFont="1" applyBorder="1" applyAlignment="1" applyProtection="1">
      <alignment horizontal="left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</xf>
    <xf numFmtId="186" fontId="7" fillId="0" borderId="9" xfId="0" applyNumberFormat="1" applyFont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187" fontId="7" fillId="0" borderId="9" xfId="0" applyNumberFormat="1" applyFont="1" applyFill="1" applyBorder="1" applyAlignment="1" applyProtection="1">
      <alignment horizontal="center" vertical="center" shrinkToFit="1"/>
    </xf>
    <xf numFmtId="187" fontId="7" fillId="0" borderId="10" xfId="0" applyNumberFormat="1" applyFont="1" applyFill="1" applyBorder="1" applyAlignment="1" applyProtection="1">
      <alignment horizontal="center" vertical="center" shrinkToFit="1"/>
    </xf>
    <xf numFmtId="38" fontId="0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CC"/>
      <color rgb="FFFFFFBF"/>
      <color rgb="FF00CC00"/>
      <color rgb="FF8CFF33"/>
      <color rgb="FF00CC50"/>
      <color rgb="FFCCFFFF"/>
      <color rgb="FFCCEC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11</xdr:col>
      <xdr:colOff>59266</xdr:colOff>
      <xdr:row>3</xdr:row>
      <xdr:rowOff>82551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1"/>
          <a:ext cx="1735666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87"/>
  <sheetViews>
    <sheetView tabSelected="1" zoomScale="80" zoomScaleNormal="8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D2" sqref="D2"/>
    </sheetView>
  </sheetViews>
  <sheetFormatPr defaultColWidth="8.90625" defaultRowHeight="13"/>
  <cols>
    <col min="1" max="1" width="2.453125" style="1" bestFit="1" customWidth="1"/>
    <col min="2" max="2" width="17.90625" style="1" bestFit="1" customWidth="1"/>
    <col min="3" max="3" width="49.26953125" style="1" bestFit="1" customWidth="1"/>
    <col min="4" max="4" width="60.90625" style="1" customWidth="1"/>
    <col min="5" max="5" width="24.36328125" style="1" customWidth="1"/>
    <col min="6" max="6" width="26.6328125" style="1" customWidth="1"/>
    <col min="7" max="16384" width="8.90625" style="1"/>
  </cols>
  <sheetData>
    <row r="1" spans="1:7">
      <c r="D1" s="3" t="s">
        <v>130</v>
      </c>
      <c r="E1" s="1" t="s">
        <v>131</v>
      </c>
      <c r="F1" s="1" t="s">
        <v>123</v>
      </c>
    </row>
    <row r="2" spans="1:7">
      <c r="A2" s="1">
        <v>1</v>
      </c>
      <c r="B2" s="1" t="s">
        <v>28</v>
      </c>
      <c r="C2" s="2" t="s">
        <v>27</v>
      </c>
      <c r="D2" s="20"/>
      <c r="E2" s="1" t="str">
        <f t="shared" ref="E2:E7" si="0">IF(D2="","Required","")</f>
        <v>Required</v>
      </c>
    </row>
    <row r="3" spans="1:7">
      <c r="C3" s="2" t="s">
        <v>30</v>
      </c>
      <c r="D3" s="21"/>
      <c r="E3" s="1" t="str">
        <f t="shared" si="0"/>
        <v>Required</v>
      </c>
    </row>
    <row r="4" spans="1:7">
      <c r="C4" s="2" t="s">
        <v>34</v>
      </c>
      <c r="D4" s="20"/>
      <c r="E4" s="1" t="str">
        <f t="shared" si="0"/>
        <v>Required</v>
      </c>
      <c r="F4" s="67" t="s">
        <v>133</v>
      </c>
    </row>
    <row r="5" spans="1:7">
      <c r="C5" s="2" t="s">
        <v>35</v>
      </c>
      <c r="D5" s="20"/>
      <c r="E5" s="1" t="str">
        <f t="shared" si="0"/>
        <v>Required</v>
      </c>
      <c r="F5" s="67"/>
    </row>
    <row r="6" spans="1:7">
      <c r="C6" s="2" t="s">
        <v>37</v>
      </c>
      <c r="D6" s="20"/>
      <c r="E6" s="1" t="str">
        <f t="shared" si="0"/>
        <v>Required</v>
      </c>
      <c r="F6" s="67"/>
    </row>
    <row r="7" spans="1:7">
      <c r="C7" s="2" t="s">
        <v>36</v>
      </c>
      <c r="D7" s="20"/>
      <c r="E7" s="1" t="str">
        <f t="shared" si="0"/>
        <v>Required</v>
      </c>
    </row>
    <row r="8" spans="1:7">
      <c r="C8" s="14"/>
      <c r="D8" s="22"/>
    </row>
    <row r="9" spans="1:7">
      <c r="A9" s="1">
        <v>2</v>
      </c>
      <c r="B9" s="1" t="s">
        <v>42</v>
      </c>
      <c r="C9" s="2" t="s">
        <v>124</v>
      </c>
      <c r="D9" s="20"/>
      <c r="E9" s="1" t="str">
        <f t="shared" ref="E9:E14" si="1">IF(D9="","Required","")</f>
        <v>Required</v>
      </c>
    </row>
    <row r="10" spans="1:7">
      <c r="C10" s="2" t="s">
        <v>43</v>
      </c>
      <c r="D10" s="20"/>
      <c r="E10" s="1" t="str">
        <f t="shared" si="1"/>
        <v>Required</v>
      </c>
      <c r="F10" s="1" t="s">
        <v>134</v>
      </c>
      <c r="G10" s="35" t="str">
        <f>IF(D10="","",VLOOKUP(D10,リスト!G3:H7,2,FALSE))</f>
        <v/>
      </c>
    </row>
    <row r="11" spans="1:7">
      <c r="C11" s="2" t="s">
        <v>44</v>
      </c>
      <c r="D11" s="21"/>
      <c r="E11" s="1" t="str">
        <f t="shared" si="1"/>
        <v>Required</v>
      </c>
      <c r="F11" s="1" t="s">
        <v>136</v>
      </c>
    </row>
    <row r="12" spans="1:7">
      <c r="C12" s="2" t="s">
        <v>46</v>
      </c>
      <c r="D12" s="21"/>
      <c r="E12" s="1" t="str">
        <f t="shared" si="1"/>
        <v>Required</v>
      </c>
      <c r="F12" s="67"/>
    </row>
    <row r="13" spans="1:7">
      <c r="C13" s="2" t="s">
        <v>47</v>
      </c>
      <c r="D13" s="23"/>
      <c r="E13" s="1" t="str">
        <f t="shared" si="1"/>
        <v>Required</v>
      </c>
      <c r="F13" s="67"/>
    </row>
    <row r="14" spans="1:7">
      <c r="B14" s="1" t="s">
        <v>45</v>
      </c>
      <c r="C14" s="2" t="s">
        <v>48</v>
      </c>
      <c r="D14" s="52"/>
      <c r="E14" s="1" t="str">
        <f t="shared" si="1"/>
        <v>Required</v>
      </c>
    </row>
    <row r="15" spans="1:7">
      <c r="C15" s="2" t="s">
        <v>49</v>
      </c>
      <c r="D15" s="52"/>
    </row>
    <row r="16" spans="1:7">
      <c r="C16" s="2" t="s">
        <v>50</v>
      </c>
      <c r="D16" s="20"/>
      <c r="E16" s="1" t="str">
        <f>IF(D16="","Required","")</f>
        <v>Required</v>
      </c>
      <c r="F16" s="19" t="s">
        <v>142</v>
      </c>
    </row>
    <row r="17" spans="1:6">
      <c r="C17" s="2" t="s">
        <v>51</v>
      </c>
      <c r="D17" s="20"/>
    </row>
    <row r="18" spans="1:6">
      <c r="C18" s="2" t="s">
        <v>52</v>
      </c>
      <c r="D18" s="20"/>
    </row>
    <row r="19" spans="1:6">
      <c r="C19" s="2" t="s">
        <v>53</v>
      </c>
      <c r="D19" s="20"/>
      <c r="E19" s="1" t="str">
        <f>IF(D19="","Required","")</f>
        <v>Required</v>
      </c>
    </row>
    <row r="20" spans="1:6">
      <c r="C20" s="2" t="s">
        <v>54</v>
      </c>
      <c r="D20" s="20"/>
    </row>
    <row r="21" spans="1:6">
      <c r="C21" s="2" t="s">
        <v>55</v>
      </c>
      <c r="D21" s="20"/>
    </row>
    <row r="22" spans="1:6">
      <c r="C22" s="2" t="s">
        <v>56</v>
      </c>
      <c r="D22" s="20" t="s">
        <v>65</v>
      </c>
      <c r="E22" s="1" t="str">
        <f>IF(D22="","Required","")</f>
        <v/>
      </c>
      <c r="F22" s="67" t="s">
        <v>152</v>
      </c>
    </row>
    <row r="23" spans="1:6">
      <c r="C23" s="2" t="s">
        <v>57</v>
      </c>
      <c r="D23" s="20" t="s">
        <v>6</v>
      </c>
      <c r="E23" s="1" t="str">
        <f>IF(D23="","Required","")</f>
        <v/>
      </c>
      <c r="F23" s="67"/>
    </row>
    <row r="24" spans="1:6">
      <c r="C24" s="14"/>
      <c r="D24" s="22"/>
    </row>
    <row r="25" spans="1:6">
      <c r="A25" s="1">
        <v>3</v>
      </c>
      <c r="B25" s="1" t="s">
        <v>77</v>
      </c>
      <c r="C25" s="14"/>
      <c r="D25" s="24"/>
    </row>
    <row r="26" spans="1:6">
      <c r="B26" s="1" t="s">
        <v>66</v>
      </c>
      <c r="C26" s="2" t="s">
        <v>67</v>
      </c>
      <c r="D26" s="25"/>
      <c r="E26" s="1" t="str">
        <f>IF(D26="","Required","")</f>
        <v>Required</v>
      </c>
    </row>
    <row r="27" spans="1:6">
      <c r="C27" s="2" t="s">
        <v>68</v>
      </c>
      <c r="D27" s="26"/>
      <c r="E27" s="54" t="str">
        <f>IF(D27="","Required",IF(D27&lt;G10,"Illigal Wage!",""))</f>
        <v>Required</v>
      </c>
      <c r="F27" s="68" t="s">
        <v>137</v>
      </c>
    </row>
    <row r="28" spans="1:6">
      <c r="C28" s="2" t="s">
        <v>69</v>
      </c>
      <c r="D28" s="27"/>
      <c r="E28" s="1" t="str">
        <f>IF(D28="","Required",IF(D28&lt;G10,"最低賃金を下回っています！",""))</f>
        <v>Required</v>
      </c>
      <c r="F28" s="69"/>
    </row>
    <row r="29" spans="1:6">
      <c r="C29" s="2" t="s">
        <v>70</v>
      </c>
      <c r="D29" s="20"/>
      <c r="E29" s="1" t="str">
        <f t="shared" ref="E29:E38" si="2">IF(D29="","Required","")</f>
        <v>Required</v>
      </c>
    </row>
    <row r="30" spans="1:6">
      <c r="C30" s="2" t="s">
        <v>71</v>
      </c>
      <c r="D30" s="25"/>
      <c r="E30" s="1" t="str">
        <f t="shared" si="2"/>
        <v>Required</v>
      </c>
    </row>
    <row r="31" spans="1:6">
      <c r="C31" s="2" t="s">
        <v>73</v>
      </c>
      <c r="D31" s="25"/>
      <c r="E31" s="1" t="str">
        <f t="shared" si="2"/>
        <v>Required</v>
      </c>
    </row>
    <row r="32" spans="1:6">
      <c r="C32" s="2" t="s">
        <v>72</v>
      </c>
      <c r="D32" s="20"/>
      <c r="E32" s="1" t="str">
        <f t="shared" si="2"/>
        <v>Required</v>
      </c>
    </row>
    <row r="33" spans="2:6">
      <c r="C33" s="2" t="s">
        <v>74</v>
      </c>
      <c r="D33" s="20"/>
      <c r="E33" s="1" t="str">
        <f t="shared" si="2"/>
        <v>Required</v>
      </c>
    </row>
    <row r="34" spans="2:6">
      <c r="C34" s="2" t="s">
        <v>75</v>
      </c>
      <c r="D34" s="20"/>
      <c r="E34" s="1" t="str">
        <f t="shared" si="2"/>
        <v>Required</v>
      </c>
    </row>
    <row r="35" spans="2:6">
      <c r="C35" s="2" t="s">
        <v>76</v>
      </c>
      <c r="D35" s="20"/>
      <c r="E35" s="1" t="str">
        <f t="shared" si="2"/>
        <v>Required</v>
      </c>
      <c r="F35" s="1" t="s">
        <v>143</v>
      </c>
    </row>
    <row r="36" spans="2:6">
      <c r="B36" s="1" t="s">
        <v>80</v>
      </c>
      <c r="C36" s="2" t="s">
        <v>48</v>
      </c>
      <c r="D36" s="28"/>
      <c r="E36" s="1" t="str">
        <f t="shared" si="2"/>
        <v>Required</v>
      </c>
      <c r="F36" s="67" t="s">
        <v>138</v>
      </c>
    </row>
    <row r="37" spans="2:6">
      <c r="C37" s="2" t="s">
        <v>49</v>
      </c>
      <c r="D37" s="28"/>
      <c r="E37" s="1" t="str">
        <f t="shared" si="2"/>
        <v>Required</v>
      </c>
      <c r="F37" s="67"/>
    </row>
    <row r="38" spans="2:6">
      <c r="C38" s="2" t="s">
        <v>81</v>
      </c>
      <c r="D38" s="55"/>
      <c r="E38" s="1" t="str">
        <f t="shared" si="2"/>
        <v>Required</v>
      </c>
    </row>
    <row r="39" spans="2:6">
      <c r="C39" s="2" t="s">
        <v>139</v>
      </c>
      <c r="D39" s="29"/>
      <c r="F39" s="1" t="s">
        <v>151</v>
      </c>
    </row>
    <row r="40" spans="2:6">
      <c r="C40" s="2" t="s">
        <v>83</v>
      </c>
      <c r="D40" s="20"/>
      <c r="E40" s="1" t="str">
        <f>IF(D40="","Required","")</f>
        <v>Required</v>
      </c>
    </row>
    <row r="41" spans="2:6">
      <c r="C41" s="2" t="s">
        <v>84</v>
      </c>
      <c r="D41" s="20"/>
      <c r="E41" s="1" t="str">
        <f>IF(D41="","Required","")</f>
        <v>Required</v>
      </c>
    </row>
    <row r="42" spans="2:6">
      <c r="C42" s="2" t="s">
        <v>85</v>
      </c>
      <c r="D42" s="20"/>
      <c r="E42" s="1" t="str">
        <f>IF(D42="","Required","")</f>
        <v>Required</v>
      </c>
    </row>
    <row r="43" spans="2:6">
      <c r="C43" s="2" t="s">
        <v>86</v>
      </c>
      <c r="D43" s="20"/>
      <c r="E43" s="1" t="str">
        <f>IF(D43="","Required","")</f>
        <v>Required</v>
      </c>
      <c r="F43" s="67"/>
    </row>
    <row r="44" spans="2:6">
      <c r="C44" s="2" t="s">
        <v>87</v>
      </c>
      <c r="D44" s="25"/>
      <c r="E44" s="1" t="str">
        <f>IF(D44="","Required","")</f>
        <v>Required</v>
      </c>
      <c r="F44" s="67"/>
    </row>
    <row r="45" spans="2:6">
      <c r="C45" s="2" t="s">
        <v>88</v>
      </c>
      <c r="D45" s="20"/>
      <c r="E45" s="1" t="str">
        <f>IF(AND(D43="Yes",D45=""),"Required","")</f>
        <v/>
      </c>
      <c r="F45" s="67"/>
    </row>
    <row r="46" spans="2:6">
      <c r="C46" s="2" t="s">
        <v>89</v>
      </c>
      <c r="D46" s="20"/>
      <c r="E46" s="1" t="str">
        <f>IF(D46="","Required","")</f>
        <v>Required</v>
      </c>
    </row>
    <row r="47" spans="2:6">
      <c r="B47" s="1" t="s">
        <v>91</v>
      </c>
      <c r="C47" s="2" t="s">
        <v>119</v>
      </c>
      <c r="D47" s="20"/>
      <c r="E47" s="1" t="str">
        <f>IF(D47="","Required","")</f>
        <v>Required</v>
      </c>
    </row>
    <row r="48" spans="2:6">
      <c r="C48" s="14" t="s">
        <v>68</v>
      </c>
      <c r="D48" s="27"/>
      <c r="E48" s="53" t="str">
        <f>IF(D48="","Required",IF(D48&lt;G10,"Illigal Wage!",""))</f>
        <v>Required</v>
      </c>
    </row>
    <row r="49" spans="2:6">
      <c r="C49" s="14" t="s">
        <v>69</v>
      </c>
      <c r="D49" s="27"/>
      <c r="E49" s="1" t="str">
        <f>IF(D49="","Required",IF(D49&lt;G10,"最低賃金を下回っています！",""))</f>
        <v>Required</v>
      </c>
    </row>
    <row r="50" spans="2:6">
      <c r="B50" s="1" t="s">
        <v>93</v>
      </c>
      <c r="C50" s="14" t="s">
        <v>94</v>
      </c>
      <c r="D50" s="28"/>
      <c r="E50" s="1" t="str">
        <f>IF(D50="","Required","")</f>
        <v>Required</v>
      </c>
      <c r="F50" s="1" t="s">
        <v>150</v>
      </c>
    </row>
    <row r="51" spans="2:6">
      <c r="C51" s="14" t="s">
        <v>98</v>
      </c>
      <c r="D51" s="28" t="s">
        <v>90</v>
      </c>
      <c r="E51" s="1" t="str">
        <f>IF(D51="Yes","","Never be No")</f>
        <v/>
      </c>
      <c r="F51" s="56" t="s">
        <v>135</v>
      </c>
    </row>
    <row r="52" spans="2:6">
      <c r="C52" s="14" t="s">
        <v>97</v>
      </c>
      <c r="D52" s="20"/>
    </row>
    <row r="53" spans="2:6">
      <c r="C53" s="14" t="s">
        <v>95</v>
      </c>
      <c r="D53" s="20"/>
    </row>
    <row r="54" spans="2:6">
      <c r="C54" s="14" t="s">
        <v>96</v>
      </c>
      <c r="D54" s="20"/>
    </row>
    <row r="55" spans="2:6">
      <c r="C55" s="14" t="s">
        <v>99</v>
      </c>
      <c r="D55" s="21"/>
    </row>
    <row r="56" spans="2:6">
      <c r="C56" s="14" t="s">
        <v>100</v>
      </c>
      <c r="D56" s="20"/>
    </row>
    <row r="57" spans="2:6">
      <c r="C57" s="14" t="s">
        <v>101</v>
      </c>
      <c r="D57" s="20"/>
    </row>
    <row r="58" spans="2:6">
      <c r="C58" s="14" t="s">
        <v>145</v>
      </c>
      <c r="D58" s="20"/>
    </row>
    <row r="59" spans="2:6">
      <c r="C59" s="2" t="s">
        <v>102</v>
      </c>
      <c r="D59" s="20"/>
    </row>
    <row r="60" spans="2:6">
      <c r="C60" s="2" t="s">
        <v>159</v>
      </c>
      <c r="D60" s="21"/>
    </row>
    <row r="61" spans="2:6">
      <c r="C61" s="2" t="s">
        <v>103</v>
      </c>
      <c r="D61" s="27"/>
    </row>
    <row r="62" spans="2:6">
      <c r="C62" s="2" t="s">
        <v>104</v>
      </c>
      <c r="D62" s="20" t="s">
        <v>140</v>
      </c>
    </row>
    <row r="63" spans="2:6">
      <c r="C63" s="2" t="s">
        <v>105</v>
      </c>
      <c r="D63" s="20"/>
      <c r="F63" s="67" t="s">
        <v>144</v>
      </c>
    </row>
    <row r="64" spans="2:6">
      <c r="C64" s="2" t="s">
        <v>106</v>
      </c>
      <c r="D64" s="20"/>
      <c r="F64" s="67"/>
    </row>
    <row r="65" spans="1:6">
      <c r="C65" s="2" t="s">
        <v>107</v>
      </c>
      <c r="D65" s="20"/>
      <c r="F65" s="67"/>
    </row>
    <row r="66" spans="1:6">
      <c r="C66" s="2" t="s">
        <v>108</v>
      </c>
      <c r="D66" s="20"/>
      <c r="F66" s="67"/>
    </row>
    <row r="67" spans="1:6">
      <c r="C67" s="2" t="s">
        <v>109</v>
      </c>
      <c r="D67" s="20"/>
      <c r="F67" s="67"/>
    </row>
    <row r="68" spans="1:6">
      <c r="C68" s="2" t="s">
        <v>1</v>
      </c>
      <c r="D68" s="20"/>
      <c r="F68" s="67"/>
    </row>
    <row r="69" spans="1:6">
      <c r="C69" s="2" t="s">
        <v>129</v>
      </c>
      <c r="D69" s="21"/>
    </row>
    <row r="70" spans="1:6">
      <c r="C70" s="14"/>
      <c r="D70" s="22"/>
    </row>
    <row r="71" spans="1:6">
      <c r="A71" s="1">
        <v>4</v>
      </c>
      <c r="B71" s="1" t="s">
        <v>111</v>
      </c>
      <c r="C71" s="2" t="s">
        <v>112</v>
      </c>
      <c r="D71" s="20"/>
      <c r="E71" s="1" t="str">
        <f>IF(D71="","Required","")</f>
        <v>Required</v>
      </c>
      <c r="F71" s="67"/>
    </row>
    <row r="72" spans="1:6">
      <c r="C72" s="2" t="s">
        <v>113</v>
      </c>
      <c r="D72" s="21"/>
      <c r="E72" s="1" t="str">
        <f>IF(D72="","Required","")</f>
        <v>Required</v>
      </c>
      <c r="F72" s="67"/>
    </row>
    <row r="73" spans="1:6">
      <c r="C73" s="2" t="s">
        <v>114</v>
      </c>
      <c r="D73" s="20"/>
      <c r="F73" s="1" t="s">
        <v>146</v>
      </c>
    </row>
    <row r="74" spans="1:6">
      <c r="C74" s="2" t="s">
        <v>115</v>
      </c>
      <c r="D74" s="20"/>
      <c r="E74" s="1" t="str">
        <f>IF(D74="","Required","")</f>
        <v>Required</v>
      </c>
      <c r="F74" s="1" t="s">
        <v>147</v>
      </c>
    </row>
    <row r="75" spans="1:6">
      <c r="C75" s="2" t="s">
        <v>132</v>
      </c>
      <c r="D75" s="21"/>
      <c r="F75" s="1" t="s">
        <v>147</v>
      </c>
    </row>
    <row r="76" spans="1:6">
      <c r="C76" s="2" t="s">
        <v>126</v>
      </c>
      <c r="D76" s="21"/>
    </row>
    <row r="77" spans="1:6">
      <c r="C77" s="14"/>
      <c r="D77" s="22"/>
    </row>
    <row r="78" spans="1:6">
      <c r="A78" s="1">
        <v>5</v>
      </c>
      <c r="B78" s="1" t="s">
        <v>117</v>
      </c>
      <c r="C78" s="2" t="s">
        <v>127</v>
      </c>
      <c r="D78" s="20"/>
      <c r="E78" s="1" t="str">
        <f>IF(D78="","Required","")</f>
        <v>Required</v>
      </c>
    </row>
    <row r="79" spans="1:6">
      <c r="B79" s="1" t="s">
        <v>125</v>
      </c>
      <c r="C79" s="2" t="s">
        <v>48</v>
      </c>
      <c r="D79" s="30"/>
      <c r="E79" s="1" t="str">
        <f>IF(D79="","Required","")</f>
        <v>Required</v>
      </c>
      <c r="F79" s="67" t="s">
        <v>148</v>
      </c>
    </row>
    <row r="80" spans="1:6">
      <c r="C80" s="2" t="s">
        <v>49</v>
      </c>
      <c r="D80" s="20"/>
      <c r="F80" s="67"/>
    </row>
    <row r="81" spans="3:6">
      <c r="C81" s="2" t="s">
        <v>118</v>
      </c>
      <c r="D81" s="20"/>
      <c r="E81" s="1" t="str">
        <f>IF(D81="","Required","")</f>
        <v>Required</v>
      </c>
    </row>
    <row r="82" spans="3:6">
      <c r="C82" s="2" t="s">
        <v>161</v>
      </c>
      <c r="D82" s="20"/>
      <c r="E82" s="1" t="str">
        <f>IF(D82="","Required","")</f>
        <v>Required</v>
      </c>
    </row>
    <row r="83" spans="3:6">
      <c r="C83" s="2" t="s">
        <v>128</v>
      </c>
      <c r="D83" s="20" t="s">
        <v>141</v>
      </c>
      <c r="E83" s="1" t="str">
        <f>IF(D83="","Required","")</f>
        <v/>
      </c>
    </row>
    <row r="84" spans="3:6">
      <c r="C84" s="2" t="s">
        <v>123</v>
      </c>
      <c r="D84" s="21"/>
    </row>
    <row r="85" spans="3:6">
      <c r="C85" s="2" t="s">
        <v>120</v>
      </c>
      <c r="D85" s="21"/>
      <c r="E85" s="1" t="str">
        <f>IF(D85="","Required","")</f>
        <v>Required</v>
      </c>
      <c r="F85" s="1" t="s">
        <v>149</v>
      </c>
    </row>
    <row r="86" spans="3:6">
      <c r="C86" s="2" t="s">
        <v>122</v>
      </c>
      <c r="D86" s="21"/>
      <c r="E86" s="1" t="str">
        <f>IF(D86="","Required","")</f>
        <v>Required</v>
      </c>
      <c r="F86" s="1" t="s">
        <v>149</v>
      </c>
    </row>
    <row r="87" spans="3:6">
      <c r="C87" s="2" t="s">
        <v>121</v>
      </c>
      <c r="D87" s="21"/>
      <c r="E87" s="1" t="str">
        <f>IF(D87="","Required","")</f>
        <v>Required</v>
      </c>
      <c r="F87" s="1" t="s">
        <v>149</v>
      </c>
    </row>
  </sheetData>
  <mergeCells count="9">
    <mergeCell ref="F79:F80"/>
    <mergeCell ref="F12:F13"/>
    <mergeCell ref="F36:F37"/>
    <mergeCell ref="F4:F6"/>
    <mergeCell ref="F63:F68"/>
    <mergeCell ref="F71:F72"/>
    <mergeCell ref="F22:F23"/>
    <mergeCell ref="F27:F28"/>
    <mergeCell ref="F43:F45"/>
  </mergeCells>
  <phoneticPr fontId="1"/>
  <conditionalFormatting sqref="D2:D3">
    <cfRule type="cellIs" dxfId="7" priority="15" operator="equal">
      <formula>""</formula>
    </cfRule>
  </conditionalFormatting>
  <conditionalFormatting sqref="D9:D12">
    <cfRule type="cellIs" dxfId="6" priority="14" operator="equal">
      <formula>""</formula>
    </cfRule>
  </conditionalFormatting>
  <conditionalFormatting sqref="D19:D20">
    <cfRule type="cellIs" dxfId="5" priority="13" operator="equal">
      <formula>""</formula>
    </cfRule>
  </conditionalFormatting>
  <conditionalFormatting sqref="D29:D30">
    <cfRule type="cellIs" dxfId="4" priority="7" operator="equal">
      <formula>""</formula>
    </cfRule>
  </conditionalFormatting>
  <conditionalFormatting sqref="D48:D49">
    <cfRule type="cellIs" dxfId="3" priority="6" operator="equal">
      <formula>""</formula>
    </cfRule>
  </conditionalFormatting>
  <conditionalFormatting sqref="D26:D27">
    <cfRule type="cellIs" dxfId="2" priority="3" operator="equal">
      <formula>""</formula>
    </cfRule>
  </conditionalFormatting>
  <conditionalFormatting sqref="D85:D87">
    <cfRule type="cellIs" dxfId="1" priority="2" operator="equal">
      <formula>""</formula>
    </cfRule>
  </conditionalFormatting>
  <conditionalFormatting sqref="D60">
    <cfRule type="cellIs" dxfId="0" priority="1" operator="equal">
      <formula>""</formula>
    </cfRule>
  </conditionalFormatting>
  <dataValidations count="8">
    <dataValidation type="list" allowBlank="1" showInputMessage="1" showErrorMessage="1" sqref="D47">
      <formula1>"Houly,Daily,Monthly"</formula1>
    </dataValidation>
    <dataValidation type="list" allowBlank="1" showInputMessage="1" showErrorMessage="1" sqref="D50:D53">
      <formula1>"Yes,No"</formula1>
    </dataValidation>
    <dataValidation type="list" allowBlank="1" showInputMessage="1" showErrorMessage="1" sqref="D63:D68">
      <formula1>"Yes(Individual),Yes(Shared),No"</formula1>
    </dataValidation>
    <dataValidation type="list" allowBlank="1" showInputMessage="1" showErrorMessage="1" sqref="D43">
      <formula1>"Yes,No"</formula1>
    </dataValidation>
    <dataValidation type="list" allowBlank="1" showInputMessage="1" showErrorMessage="1" sqref="D39">
      <formula1>"*See also ""Note"""</formula1>
    </dataValidation>
    <dataValidation type="list" allowBlank="1" showInputMessage="1" showErrorMessage="1" sqref="D60">
      <formula1>"Yes,With Condition,No"</formula1>
    </dataValidation>
    <dataValidation type="list" allowBlank="1" showInputMessage="1" showErrorMessage="1" sqref="D26">
      <formula1>"Hourly,Daily,Monthy,Yearly"</formula1>
    </dataValidation>
    <dataValidation type="list" allowBlank="1" showInputMessage="1" showErrorMessage="1" sqref="D19:D20">
      <formula1>"Not Required,Simple Conversational,Daily Conversational,Advanced,Mastery"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リスト!$B$3:$B$9</xm:f>
          </x14:formula1>
          <xm:sqref>D23</xm:sqref>
        </x14:dataValidation>
        <x14:dataValidation type="list" allowBlank="1" showInputMessage="1" showErrorMessage="1">
          <x14:formula1>
            <xm:f>リスト!$G$3:$G$7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P90"/>
  <sheetViews>
    <sheetView showGridLines="0" view="pageBreakPreview" topLeftCell="A28" zoomScaleNormal="100" zoomScaleSheetLayoutView="100" workbookViewId="0">
      <selection activeCell="A51" sqref="A51"/>
    </sheetView>
  </sheetViews>
  <sheetFormatPr defaultColWidth="2.1796875" defaultRowHeight="13" customHeight="1"/>
  <cols>
    <col min="1" max="16384" width="2.1796875" style="10"/>
  </cols>
  <sheetData>
    <row r="1" spans="1:64" ht="13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64" ht="13" customHeight="1">
      <c r="W2" s="143" t="s">
        <v>41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S2" s="39"/>
      <c r="AT2" s="39"/>
      <c r="AU2" s="39"/>
      <c r="AV2" s="39"/>
      <c r="AW2" s="39"/>
      <c r="AX2" s="39"/>
      <c r="AY2" s="39"/>
      <c r="AZ2" s="39"/>
      <c r="BA2" s="39"/>
      <c r="BB2" s="144" t="s">
        <v>2</v>
      </c>
      <c r="BC2" s="144"/>
      <c r="BD2" s="144"/>
      <c r="BE2" s="144" t="s">
        <v>33</v>
      </c>
      <c r="BF2" s="144"/>
      <c r="BG2" s="144"/>
      <c r="BH2" s="144"/>
      <c r="BI2" s="144"/>
      <c r="BJ2" s="144"/>
      <c r="BK2" s="144"/>
      <c r="BL2" s="144"/>
    </row>
    <row r="3" spans="1:64" ht="13" customHeight="1"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S3" s="39"/>
      <c r="AT3" s="39"/>
      <c r="AU3" s="39"/>
      <c r="AV3" s="39"/>
      <c r="AW3" s="39"/>
      <c r="AX3" s="39"/>
      <c r="AY3" s="39"/>
      <c r="AZ3" s="39"/>
      <c r="BA3" s="39"/>
      <c r="BB3" s="130" t="s">
        <v>32</v>
      </c>
      <c r="BC3" s="130"/>
      <c r="BD3" s="130"/>
      <c r="BE3" s="131"/>
      <c r="BF3" s="131"/>
      <c r="BG3" s="131"/>
      <c r="BH3" s="131"/>
      <c r="BI3" s="131"/>
      <c r="BJ3" s="131"/>
      <c r="BK3" s="131"/>
      <c r="BL3" s="131"/>
    </row>
    <row r="4" spans="1:64" ht="1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7"/>
      <c r="AR4" s="17"/>
      <c r="AS4" s="39"/>
      <c r="AT4" s="39"/>
      <c r="AU4" s="39"/>
      <c r="AV4" s="39"/>
      <c r="AW4" s="39"/>
      <c r="AX4" s="39"/>
      <c r="AY4" s="39"/>
      <c r="AZ4" s="39"/>
      <c r="BA4" s="47"/>
      <c r="BB4" s="150" t="s">
        <v>31</v>
      </c>
      <c r="BC4" s="150"/>
      <c r="BD4" s="150"/>
      <c r="BE4" s="151"/>
      <c r="BF4" s="151"/>
      <c r="BG4" s="151"/>
      <c r="BH4" s="151"/>
      <c r="BI4" s="151"/>
      <c r="BJ4" s="151"/>
      <c r="BK4" s="151"/>
      <c r="BL4" s="151"/>
    </row>
    <row r="5" spans="1:64" ht="13" customHeight="1" thickBot="1">
      <c r="A5" s="43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"/>
      <c r="W5" s="40" t="s">
        <v>78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"/>
      <c r="AS5" s="39" t="s">
        <v>110</v>
      </c>
      <c r="AT5" s="46"/>
      <c r="AU5" s="46"/>
      <c r="AV5" s="46"/>
      <c r="AW5" s="46"/>
      <c r="AX5" s="46"/>
      <c r="AY5" s="46"/>
      <c r="AZ5" s="46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</row>
    <row r="6" spans="1:64" ht="13" customHeight="1">
      <c r="A6" s="119" t="str">
        <f>'Input here'!C2</f>
        <v>Name of Office or Workplace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W6" s="276" t="str">
        <f>'Input here'!B26</f>
        <v>Wage</v>
      </c>
      <c r="X6" s="277"/>
      <c r="Y6" s="277"/>
      <c r="Z6" s="277"/>
      <c r="AA6" s="277"/>
      <c r="AB6" s="277"/>
      <c r="AC6" s="277"/>
      <c r="AD6" s="278" t="str">
        <f>IF('Input here'!D27&lt;'Input here'!G10,"Review the Wage!","")</f>
        <v/>
      </c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9"/>
      <c r="AR6" s="4"/>
      <c r="AS6" s="119" t="str">
        <f>'Input here'!C71</f>
        <v>Name of Company</v>
      </c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8"/>
    </row>
    <row r="7" spans="1:64" ht="13" customHeight="1">
      <c r="A7" s="75" t="str">
        <f>IF('Input here'!D2="","",'Input here'!D2)</f>
        <v/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  <c r="W7" s="270" t="str">
        <f>IF('Input here'!D26="","",'Input here'!D26)</f>
        <v/>
      </c>
      <c r="X7" s="100"/>
      <c r="Y7" s="100"/>
      <c r="Z7" s="100"/>
      <c r="AA7" s="271" t="str">
        <f>IF('Input here'!D27="","",'Input here'!D27)</f>
        <v/>
      </c>
      <c r="AB7" s="271"/>
      <c r="AC7" s="271"/>
      <c r="AD7" s="271"/>
      <c r="AE7" s="271"/>
      <c r="AF7" s="271"/>
      <c r="AG7" s="271"/>
      <c r="AH7" s="272"/>
      <c r="AI7" s="59" t="s">
        <v>3</v>
      </c>
      <c r="AJ7" s="273" t="str">
        <f>IF('Input here'!D28="","",'Input here'!D28)</f>
        <v/>
      </c>
      <c r="AK7" s="274"/>
      <c r="AL7" s="274"/>
      <c r="AM7" s="274"/>
      <c r="AN7" s="274"/>
      <c r="AO7" s="274"/>
      <c r="AP7" s="274"/>
      <c r="AQ7" s="275"/>
      <c r="AR7" s="4"/>
      <c r="AS7" s="93" t="str">
        <f>IF('Input here'!D71="","",'Input here'!D71)</f>
        <v/>
      </c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5"/>
    </row>
    <row r="8" spans="1:64" ht="13" customHeight="1">
      <c r="A8" s="126" t="str">
        <f>'Input here'!C3</f>
        <v>Working Location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8"/>
      <c r="W8" s="124" t="str">
        <f>'Input here'!C29</f>
        <v>Cutoff Day of Wage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 t="str">
        <f>'Input here'!C30</f>
        <v>Payment Day</v>
      </c>
      <c r="AI8" s="101"/>
      <c r="AJ8" s="101"/>
      <c r="AK8" s="101"/>
      <c r="AL8" s="101"/>
      <c r="AM8" s="101"/>
      <c r="AN8" s="101"/>
      <c r="AO8" s="101"/>
      <c r="AP8" s="101"/>
      <c r="AQ8" s="125"/>
      <c r="AR8" s="4"/>
      <c r="AS8" s="126" t="str">
        <f>'Input here'!C72</f>
        <v>Address</v>
      </c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8"/>
    </row>
    <row r="9" spans="1:64" ht="13" customHeight="1">
      <c r="A9" s="134" t="str">
        <f>IF('Input here'!D3="","",'Input here'!D3)</f>
        <v/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6"/>
      <c r="W9" s="147" t="str">
        <f>IF('Input here'!D29="","",'Input here'!D29)</f>
        <v/>
      </c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 t="str">
        <f>IF('Input here'!D30="","",'Input here'!D30)</f>
        <v/>
      </c>
      <c r="AI9" s="145"/>
      <c r="AJ9" s="145"/>
      <c r="AK9" s="145"/>
      <c r="AL9" s="145"/>
      <c r="AM9" s="145"/>
      <c r="AN9" s="145"/>
      <c r="AO9" s="145"/>
      <c r="AP9" s="145"/>
      <c r="AQ9" s="146"/>
      <c r="AR9" s="4"/>
      <c r="AS9" s="78" t="str">
        <f>IF('Input here'!D72="","",'Input here'!D72)</f>
        <v/>
      </c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80"/>
    </row>
    <row r="10" spans="1:64" ht="13" customHeight="1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W10" s="124" t="str">
        <f>'Input here'!C31</f>
        <v>Wage Raise</v>
      </c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 t="str">
        <f>'Input here'!C32</f>
        <v>Bonus</v>
      </c>
      <c r="AI10" s="101"/>
      <c r="AJ10" s="101"/>
      <c r="AK10" s="101"/>
      <c r="AL10" s="101"/>
      <c r="AM10" s="101"/>
      <c r="AN10" s="101"/>
      <c r="AO10" s="101"/>
      <c r="AP10" s="101"/>
      <c r="AQ10" s="125"/>
      <c r="AR10" s="4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80"/>
    </row>
    <row r="11" spans="1:64" ht="13" customHeight="1">
      <c r="A11" s="126" t="s">
        <v>38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/>
      <c r="W11" s="147" t="str">
        <f>IF('Input here'!D31="","",'Input here'!D31)</f>
        <v/>
      </c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 t="str">
        <f>IF('Input here'!D32="","",'Input here'!D32)</f>
        <v/>
      </c>
      <c r="AI11" s="145"/>
      <c r="AJ11" s="145"/>
      <c r="AK11" s="145"/>
      <c r="AL11" s="145"/>
      <c r="AM11" s="145"/>
      <c r="AN11" s="145"/>
      <c r="AO11" s="145"/>
      <c r="AP11" s="145"/>
      <c r="AQ11" s="146"/>
      <c r="AR11" s="4"/>
      <c r="AS11" s="126" t="str">
        <f>'Input here'!C73</f>
        <v>Founded in</v>
      </c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8"/>
    </row>
    <row r="12" spans="1:64" ht="13" customHeight="1">
      <c r="A12" s="315" t="str">
        <f>IF('Input here'!D6="","",'Input here'!D6)</f>
        <v/>
      </c>
      <c r="B12" s="316"/>
      <c r="C12" s="316"/>
      <c r="D12" s="316" t="s">
        <v>40</v>
      </c>
      <c r="E12" s="316"/>
      <c r="F12" s="316"/>
      <c r="G12" s="316"/>
      <c r="H12" s="316" t="str">
        <f>IF('Input here'!D5="","",'Input here'!D5)</f>
        <v/>
      </c>
      <c r="I12" s="316"/>
      <c r="J12" s="316"/>
      <c r="K12" s="316"/>
      <c r="L12" s="316" t="s">
        <v>39</v>
      </c>
      <c r="M12" s="316"/>
      <c r="N12" s="58"/>
      <c r="O12" s="132" t="str">
        <f>IF('Input here'!D4="","",'Input here'!D4)</f>
        <v/>
      </c>
      <c r="P12" s="132"/>
      <c r="Q12" s="132"/>
      <c r="R12" s="132"/>
      <c r="S12" s="132"/>
      <c r="T12" s="132"/>
      <c r="U12" s="133"/>
      <c r="W12" s="70" t="str">
        <f>'Input here'!C33</f>
        <v>Transpotation Allowance</v>
      </c>
      <c r="X12" s="71"/>
      <c r="Y12" s="71"/>
      <c r="Z12" s="71"/>
      <c r="AA12" s="71"/>
      <c r="AB12" s="71"/>
      <c r="AC12" s="71"/>
      <c r="AD12" s="71"/>
      <c r="AE12" s="223"/>
      <c r="AF12" s="224" t="str">
        <f>'Input here'!C35</f>
        <v>Other Allowance</v>
      </c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2"/>
      <c r="AR12" s="4"/>
      <c r="AS12" s="96" t="str">
        <f>IF('Input here'!D73="","",'Input here'!D73)</f>
        <v/>
      </c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8"/>
    </row>
    <row r="13" spans="1:64" ht="13" customHeight="1">
      <c r="A13" s="70" t="str">
        <f>'Input here'!C7</f>
        <v>Number of current employee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2"/>
      <c r="W13" s="315" t="str">
        <f>IF('Input here'!D33="","",'Input here'!D33)</f>
        <v/>
      </c>
      <c r="X13" s="316"/>
      <c r="Y13" s="316" t="str">
        <f>IF('Input here'!D34="","",'Input here'!D34)</f>
        <v/>
      </c>
      <c r="Z13" s="316"/>
      <c r="AA13" s="316"/>
      <c r="AB13" s="316"/>
      <c r="AC13" s="316"/>
      <c r="AD13" s="316"/>
      <c r="AE13" s="316"/>
      <c r="AF13" s="310" t="str">
        <f>IF('Input here'!D35="","",'Input here'!D35)</f>
        <v/>
      </c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311"/>
      <c r="AR13" s="4"/>
      <c r="AS13" s="126" t="str">
        <f>'Input here'!C74</f>
        <v>Company Serves</v>
      </c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8"/>
    </row>
    <row r="14" spans="1:64" ht="13" customHeight="1" thickBot="1">
      <c r="A14" s="140" t="str">
        <f>IF('Input here'!D7="","",'Input here'!D7)</f>
        <v/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W14" s="319" t="str">
        <f>'Input here'!B36</f>
        <v>Working Hours</v>
      </c>
      <c r="X14" s="320"/>
      <c r="Y14" s="320"/>
      <c r="Z14" s="320"/>
      <c r="AA14" s="320"/>
      <c r="AB14" s="320"/>
      <c r="AC14" s="57"/>
      <c r="AD14" s="313" t="str">
        <f>IF('Input here'!D39="","",'Input here'!D39)</f>
        <v/>
      </c>
      <c r="AE14" s="313"/>
      <c r="AF14" s="313"/>
      <c r="AG14" s="313"/>
      <c r="AH14" s="313"/>
      <c r="AI14" s="313"/>
      <c r="AJ14" s="313"/>
      <c r="AK14" s="57"/>
      <c r="AL14" s="57" t="s">
        <v>82</v>
      </c>
      <c r="AM14" s="57"/>
      <c r="AN14" s="57"/>
      <c r="AO14" s="57"/>
      <c r="AP14" s="57"/>
      <c r="AQ14" s="60"/>
      <c r="AR14" s="4"/>
      <c r="AS14" s="78" t="str">
        <f>IF('Input here'!D74="","",'Input here'!D74)</f>
        <v/>
      </c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80"/>
    </row>
    <row r="15" spans="1:64" ht="13" customHeight="1">
      <c r="A15" s="3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W15" s="148" t="str">
        <f>IF('Input here'!D36="","",'Input here'!D36)</f>
        <v/>
      </c>
      <c r="X15" s="149"/>
      <c r="Y15" s="149"/>
      <c r="Z15" s="149"/>
      <c r="AA15" s="149"/>
      <c r="AB15" s="61" t="s">
        <v>4</v>
      </c>
      <c r="AC15" s="149" t="str">
        <f>IF('Input here'!D37="","",'Input here'!D37)</f>
        <v/>
      </c>
      <c r="AD15" s="149"/>
      <c r="AE15" s="149"/>
      <c r="AF15" s="149"/>
      <c r="AG15" s="149"/>
      <c r="AH15" s="149"/>
      <c r="AI15" s="61"/>
      <c r="AJ15" s="62"/>
      <c r="AK15" s="62"/>
      <c r="AL15" s="321" t="str">
        <f>IF('Input here'!D38="","",'Input here'!D38)</f>
        <v/>
      </c>
      <c r="AM15" s="321"/>
      <c r="AN15" s="321"/>
      <c r="AO15" s="321"/>
      <c r="AP15" s="321"/>
      <c r="AQ15" s="63"/>
      <c r="AR15" s="4"/>
      <c r="AS15" s="78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80"/>
    </row>
    <row r="16" spans="1:64" ht="13" customHeight="1" thickBot="1">
      <c r="A16" s="46" t="s">
        <v>79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W16" s="219" t="str">
        <f>'Input here'!C40</f>
        <v>Working Days in a week</v>
      </c>
      <c r="X16" s="217"/>
      <c r="Y16" s="217"/>
      <c r="Z16" s="217"/>
      <c r="AA16" s="217"/>
      <c r="AB16" s="217"/>
      <c r="AC16" s="217"/>
      <c r="AD16" s="217"/>
      <c r="AE16" s="217"/>
      <c r="AF16" s="217"/>
      <c r="AG16" s="220"/>
      <c r="AH16" s="216" t="str">
        <f>'Input here'!C42</f>
        <v>Holidays</v>
      </c>
      <c r="AI16" s="217"/>
      <c r="AJ16" s="217"/>
      <c r="AK16" s="217"/>
      <c r="AL16" s="217"/>
      <c r="AM16" s="217"/>
      <c r="AN16" s="217"/>
      <c r="AO16" s="217"/>
      <c r="AP16" s="217"/>
      <c r="AQ16" s="218"/>
      <c r="AR16" s="4"/>
      <c r="AS16" s="78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80"/>
    </row>
    <row r="17" spans="1:64" ht="13" customHeight="1">
      <c r="A17" s="119" t="str">
        <f>'Input here'!C9</f>
        <v>Job Title (Job Family)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8"/>
      <c r="W17" s="312" t="str">
        <f>IF('Input here'!D40="","",'Input here'!D40)</f>
        <v/>
      </c>
      <c r="X17" s="203"/>
      <c r="Y17" s="203"/>
      <c r="Z17" s="203"/>
      <c r="AA17" s="203"/>
      <c r="AB17" s="203"/>
      <c r="AC17" s="203"/>
      <c r="AD17" s="203"/>
      <c r="AE17" s="203"/>
      <c r="AF17" s="203"/>
      <c r="AG17" s="317"/>
      <c r="AH17" s="202" t="str">
        <f>IF('Input here'!D42="","",'Input here'!D42)</f>
        <v/>
      </c>
      <c r="AI17" s="203"/>
      <c r="AJ17" s="203"/>
      <c r="AK17" s="203"/>
      <c r="AL17" s="203"/>
      <c r="AM17" s="203"/>
      <c r="AN17" s="203"/>
      <c r="AO17" s="203"/>
      <c r="AP17" s="203"/>
      <c r="AQ17" s="204"/>
      <c r="AR17" s="4"/>
      <c r="AS17" s="126" t="str">
        <f>'Input here'!C75</f>
        <v>Corporate Culture</v>
      </c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8"/>
    </row>
    <row r="18" spans="1:64" ht="13" customHeight="1">
      <c r="A18" s="93" t="str">
        <f>IF('Input here'!D9="","",'Input here'!D9)</f>
        <v/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  <c r="W18" s="108" t="str">
        <f>'Input here'!C41</f>
        <v>Overtime work (ave.)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10"/>
      <c r="AR18" s="4"/>
      <c r="AS18" s="78" t="str">
        <f>IF('Input here'!D75="","",'Input here'!D75)</f>
        <v/>
      </c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80"/>
    </row>
    <row r="19" spans="1:64" ht="13" customHeight="1">
      <c r="A19" s="291" t="str">
        <f>'Input here'!C11</f>
        <v>Summaries of Duties and Responsibilities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3"/>
      <c r="W19" s="105" t="str">
        <f>IF('Input here'!D41="","",'Input here'!D41)</f>
        <v/>
      </c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7"/>
      <c r="AR19" s="4"/>
      <c r="AS19" s="78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80"/>
    </row>
    <row r="20" spans="1:64" ht="13" customHeight="1">
      <c r="A20" s="78" t="str">
        <f>IF('Input here'!D11="","",'Input here'!D11)</f>
        <v/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  <c r="W20" s="108" t="str">
        <f>'Input here'!C43</f>
        <v>Fixed Overtime Pay</v>
      </c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10"/>
      <c r="AR20" s="4"/>
      <c r="AS20" s="78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80"/>
    </row>
    <row r="21" spans="1:64" ht="13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W21" s="322" t="str">
        <f>IF('Input here'!D43="","",'Input here'!D43)</f>
        <v/>
      </c>
      <c r="X21" s="323"/>
      <c r="Y21" s="272" t="str">
        <f>IF('Input here'!D44="","",'Input here'!D44)</f>
        <v/>
      </c>
      <c r="Z21" s="308"/>
      <c r="AA21" s="308"/>
      <c r="AB21" s="308"/>
      <c r="AC21" s="308"/>
      <c r="AD21" s="324" t="str">
        <f>IF('Input here'!D45="","",'Input here'!D45)</f>
        <v/>
      </c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5"/>
      <c r="AR21" s="4"/>
      <c r="AS21" s="90" t="str">
        <f>'Input here'!C76</f>
        <v>Special Notice</v>
      </c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2"/>
    </row>
    <row r="22" spans="1:64" ht="13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W22" s="108" t="str">
        <f>'Input here'!C46</f>
        <v>Trial Period</v>
      </c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10"/>
      <c r="AR22" s="4"/>
      <c r="AS22" s="78" t="str">
        <f>IF('Input here'!D76="","",'Input here'!D76)</f>
        <v/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80"/>
    </row>
    <row r="23" spans="1:64" ht="13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W23" s="105" t="str">
        <f>IF('Input here'!D46="","",'Input here'!D46)</f>
        <v/>
      </c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4"/>
      <c r="AS23" s="78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80"/>
    </row>
    <row r="24" spans="1:64" ht="13" customHeight="1" thickBo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/>
      <c r="W24" s="219" t="str">
        <f>'Input here'!B47</f>
        <v>Wage of Trial Period</v>
      </c>
      <c r="X24" s="217"/>
      <c r="Y24" s="217"/>
      <c r="Z24" s="217"/>
      <c r="AA24" s="217"/>
      <c r="AB24" s="217"/>
      <c r="AC24" s="217"/>
      <c r="AD24" s="217"/>
      <c r="AE24" s="313" t="str">
        <f>IF('Input here'!D48&lt;'Input here'!G10,"Review the Wage!","")</f>
        <v/>
      </c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4"/>
      <c r="AR24" s="4"/>
      <c r="AS24" s="294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6"/>
    </row>
    <row r="25" spans="1:64" ht="13" customHeigh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0"/>
      <c r="W25" s="287">
        <f>'Input here'!D47</f>
        <v>0</v>
      </c>
      <c r="X25" s="288"/>
      <c r="Y25" s="288"/>
      <c r="Z25" s="288"/>
      <c r="AA25" s="289" t="str">
        <f>IF('Input here'!D48="","",'Input here'!D48)</f>
        <v/>
      </c>
      <c r="AB25" s="289"/>
      <c r="AC25" s="289"/>
      <c r="AD25" s="289"/>
      <c r="AE25" s="289"/>
      <c r="AF25" s="289"/>
      <c r="AG25" s="289"/>
      <c r="AH25" s="289"/>
      <c r="AI25" s="64" t="s">
        <v>0</v>
      </c>
      <c r="AJ25" s="289" t="str">
        <f>IF('Input here'!D49="","",'Input here'!D49)</f>
        <v/>
      </c>
      <c r="AK25" s="289"/>
      <c r="AL25" s="289"/>
      <c r="AM25" s="289"/>
      <c r="AN25" s="289"/>
      <c r="AO25" s="289"/>
      <c r="AP25" s="289"/>
      <c r="AQ25" s="290"/>
      <c r="AR25" s="4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ht="13" customHeight="1" thickBot="1">
      <c r="A26" s="90" t="str">
        <f>'Input here'!C12</f>
        <v>Type of Contract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2"/>
      <c r="W26" s="219" t="str">
        <f>'Input here'!B50</f>
        <v>Insurances</v>
      </c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4"/>
      <c r="AS26" s="46" t="s">
        <v>116</v>
      </c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64" ht="13" customHeight="1">
      <c r="A27" s="96" t="str">
        <f>IF('Input here'!D12="","",'Input here'!D12)</f>
        <v/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8"/>
      <c r="W27" s="84" t="str">
        <f>'Input here'!C50</f>
        <v>Employment</v>
      </c>
      <c r="X27" s="85"/>
      <c r="Y27" s="85"/>
      <c r="Z27" s="86"/>
      <c r="AA27" s="297" t="str">
        <f>IF('Input here'!D50="","",'Input here'!D50)</f>
        <v/>
      </c>
      <c r="AB27" s="112"/>
      <c r="AC27" s="112"/>
      <c r="AD27" s="112"/>
      <c r="AE27" s="112"/>
      <c r="AF27" s="112"/>
      <c r="AG27" s="113"/>
      <c r="AH27" s="114" t="str">
        <f>'Input here'!C51</f>
        <v>WorkCover</v>
      </c>
      <c r="AI27" s="85"/>
      <c r="AJ27" s="85"/>
      <c r="AK27" s="86"/>
      <c r="AL27" s="297" t="str">
        <f>IF('Input here'!D51="","",'Input here'!D51)</f>
        <v>Yes</v>
      </c>
      <c r="AM27" s="112"/>
      <c r="AN27" s="112"/>
      <c r="AO27" s="112"/>
      <c r="AP27" s="112"/>
      <c r="AQ27" s="298"/>
      <c r="AR27" s="4"/>
      <c r="AS27" s="119" t="str">
        <f>'Input here'!C78</f>
        <v>Number of New Recruited</v>
      </c>
      <c r="AT27" s="117"/>
      <c r="AU27" s="117"/>
      <c r="AV27" s="117"/>
      <c r="AW27" s="117"/>
      <c r="AX27" s="117"/>
      <c r="AY27" s="117"/>
      <c r="AZ27" s="117"/>
      <c r="BA27" s="117"/>
      <c r="BB27" s="120"/>
      <c r="BC27" s="116" t="str">
        <f>'Input here'!B79</f>
        <v>Posting Period</v>
      </c>
      <c r="BD27" s="117"/>
      <c r="BE27" s="117"/>
      <c r="BF27" s="117"/>
      <c r="BG27" s="117"/>
      <c r="BH27" s="117"/>
      <c r="BI27" s="117"/>
      <c r="BJ27" s="117"/>
      <c r="BK27" s="117"/>
      <c r="BL27" s="118"/>
    </row>
    <row r="28" spans="1:64" ht="13" customHeight="1">
      <c r="A28" s="90" t="str">
        <f>'Input here'!C13</f>
        <v>Possibility of Transfer to Permanent Position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2"/>
      <c r="W28" s="84" t="str">
        <f>'Input here'!C52</f>
        <v>Health</v>
      </c>
      <c r="X28" s="85"/>
      <c r="Y28" s="85"/>
      <c r="Z28" s="86"/>
      <c r="AA28" s="297" t="str">
        <f>IF('Input here'!D52="","",'Input here'!D52)</f>
        <v/>
      </c>
      <c r="AB28" s="112"/>
      <c r="AC28" s="112"/>
      <c r="AD28" s="112"/>
      <c r="AE28" s="112"/>
      <c r="AF28" s="112"/>
      <c r="AG28" s="113"/>
      <c r="AH28" s="114" t="str">
        <f>'Input here'!C53</f>
        <v>Pension</v>
      </c>
      <c r="AI28" s="85"/>
      <c r="AJ28" s="85"/>
      <c r="AK28" s="86"/>
      <c r="AL28" s="297" t="str">
        <f>IF('Input here'!D53="","",'Input here'!D53)</f>
        <v/>
      </c>
      <c r="AM28" s="112"/>
      <c r="AN28" s="112"/>
      <c r="AO28" s="112"/>
      <c r="AP28" s="112"/>
      <c r="AQ28" s="298"/>
      <c r="AR28" s="4"/>
      <c r="AS28" s="121" t="str">
        <f>IF('Input here'!D78="","",'Input here'!D78)</f>
        <v/>
      </c>
      <c r="AT28" s="122"/>
      <c r="AU28" s="122"/>
      <c r="AV28" s="122"/>
      <c r="AW28" s="122"/>
      <c r="AX28" s="122"/>
      <c r="AY28" s="122"/>
      <c r="AZ28" s="122"/>
      <c r="BA28" s="122"/>
      <c r="BB28" s="123"/>
      <c r="BC28" s="81" t="str">
        <f>IF('Input here'!D79="","",'Input here'!D79)</f>
        <v/>
      </c>
      <c r="BD28" s="82"/>
      <c r="BE28" s="82"/>
      <c r="BF28" s="82"/>
      <c r="BG28" s="65" t="s">
        <v>0</v>
      </c>
      <c r="BH28" s="82" t="str">
        <f>IF('Input here'!D80="","",'Input here'!D80)</f>
        <v/>
      </c>
      <c r="BI28" s="82"/>
      <c r="BJ28" s="82"/>
      <c r="BK28" s="82"/>
      <c r="BL28" s="83"/>
    </row>
    <row r="29" spans="1:64" ht="13" customHeight="1">
      <c r="A29" s="93" t="str">
        <f>IF('Input here'!D13="","",'Input here'!D13)</f>
        <v/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W29" s="111" t="str">
        <f>'Input here'!C54</f>
        <v>Other Benefits</v>
      </c>
      <c r="X29" s="112"/>
      <c r="Y29" s="112"/>
      <c r="Z29" s="113"/>
      <c r="AA29" s="114" t="str">
        <f>IF('Input here'!D54="","",'Input here'!D54)</f>
        <v/>
      </c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115"/>
      <c r="AR29" s="4"/>
      <c r="AS29" s="126" t="str">
        <f>'Input here'!C81</f>
        <v>Screening Process</v>
      </c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8"/>
    </row>
    <row r="30" spans="1:64" ht="13" customHeight="1">
      <c r="A30" s="90" t="str">
        <f>'Input here'!B14</f>
        <v>Period of Employment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W30" s="219" t="str">
        <f>'Input here'!C55</f>
        <v>Commute by Car</v>
      </c>
      <c r="X30" s="217"/>
      <c r="Y30" s="217"/>
      <c r="Z30" s="217"/>
      <c r="AA30" s="217"/>
      <c r="AB30" s="217"/>
      <c r="AC30" s="217"/>
      <c r="AD30" s="217"/>
      <c r="AE30" s="217"/>
      <c r="AF30" s="217"/>
      <c r="AG30" s="220"/>
      <c r="AH30" s="216" t="str">
        <f>'Input here'!C56</f>
        <v>Parking Lot</v>
      </c>
      <c r="AI30" s="217"/>
      <c r="AJ30" s="217"/>
      <c r="AK30" s="217"/>
      <c r="AL30" s="217"/>
      <c r="AM30" s="217"/>
      <c r="AN30" s="217"/>
      <c r="AO30" s="217"/>
      <c r="AP30" s="217"/>
      <c r="AQ30" s="218"/>
      <c r="AR30" s="4"/>
      <c r="AS30" s="75" t="str">
        <f>IF('Input here'!D81="","",'Input here'!D81)</f>
        <v/>
      </c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64" ht="13" customHeight="1">
      <c r="A31" s="173" t="str">
        <f>IF('Input here'!D14="","",'Input here'!D14)</f>
        <v/>
      </c>
      <c r="B31" s="88"/>
      <c r="C31" s="88"/>
      <c r="D31" s="88"/>
      <c r="E31" s="88"/>
      <c r="F31" s="88"/>
      <c r="G31" s="88"/>
      <c r="H31" s="88"/>
      <c r="I31" s="88"/>
      <c r="J31" s="174"/>
      <c r="K31" s="66" t="s">
        <v>3</v>
      </c>
      <c r="L31" s="87" t="str">
        <f>IF('Input here'!D15="","",'Input here'!D15)</f>
        <v/>
      </c>
      <c r="M31" s="88"/>
      <c r="N31" s="88"/>
      <c r="O31" s="88"/>
      <c r="P31" s="88"/>
      <c r="Q31" s="88"/>
      <c r="R31" s="88"/>
      <c r="S31" s="88"/>
      <c r="T31" s="88"/>
      <c r="U31" s="89"/>
      <c r="W31" s="312" t="str">
        <f>IF('Input here'!D55="","",'Input here'!D55)</f>
        <v/>
      </c>
      <c r="X31" s="203"/>
      <c r="Y31" s="203"/>
      <c r="Z31" s="203"/>
      <c r="AA31" s="203"/>
      <c r="AB31" s="203"/>
      <c r="AC31" s="203"/>
      <c r="AD31" s="203"/>
      <c r="AE31" s="203"/>
      <c r="AF31" s="203"/>
      <c r="AG31" s="317"/>
      <c r="AH31" s="202" t="str">
        <f>IF('Input here'!D56="","",'Input here'!D56)</f>
        <v/>
      </c>
      <c r="AI31" s="203"/>
      <c r="AJ31" s="203"/>
      <c r="AK31" s="203"/>
      <c r="AL31" s="203"/>
      <c r="AM31" s="203"/>
      <c r="AN31" s="203"/>
      <c r="AO31" s="203"/>
      <c r="AP31" s="203"/>
      <c r="AQ31" s="204"/>
      <c r="AR31" s="4"/>
      <c r="AS31" s="126" t="str">
        <f>'Input here'!C82</f>
        <v>Result of Selection Announced by</v>
      </c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8"/>
    </row>
    <row r="32" spans="1:64" ht="13" customHeight="1">
      <c r="A32" s="126" t="str">
        <f>'Input here'!C16</f>
        <v>Short-term Contract(less than 4 monthes)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  <c r="W32" s="219" t="str">
        <f>'Input here'!C57</f>
        <v>Pick-up for Work</v>
      </c>
      <c r="X32" s="217"/>
      <c r="Y32" s="217"/>
      <c r="Z32" s="217"/>
      <c r="AA32" s="217"/>
      <c r="AB32" s="217"/>
      <c r="AC32" s="217"/>
      <c r="AD32" s="217"/>
      <c r="AE32" s="217"/>
      <c r="AF32" s="217"/>
      <c r="AG32" s="220"/>
      <c r="AH32" s="216" t="str">
        <f>'Input here'!C58</f>
        <v>Rental Car for Commute</v>
      </c>
      <c r="AI32" s="217"/>
      <c r="AJ32" s="217"/>
      <c r="AK32" s="217"/>
      <c r="AL32" s="217"/>
      <c r="AM32" s="217"/>
      <c r="AN32" s="217"/>
      <c r="AO32" s="217"/>
      <c r="AP32" s="217"/>
      <c r="AQ32" s="218"/>
      <c r="AR32" s="4"/>
      <c r="AS32" s="75" t="str">
        <f>IF('Input here'!D82="","",'Input here'!D82)</f>
        <v/>
      </c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</row>
    <row r="33" spans="1:68" ht="13" customHeight="1">
      <c r="A33" s="213" t="str">
        <f>IF('Input here'!D16="","",'Input here'!D16)</f>
        <v/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80"/>
      <c r="W33" s="175" t="str">
        <f>IF('Input here'!D57="","",'Input here'!D57)</f>
        <v/>
      </c>
      <c r="X33" s="176"/>
      <c r="Y33" s="176"/>
      <c r="Z33" s="176"/>
      <c r="AA33" s="176"/>
      <c r="AB33" s="176"/>
      <c r="AC33" s="176"/>
      <c r="AD33" s="176"/>
      <c r="AE33" s="176"/>
      <c r="AF33" s="176"/>
      <c r="AG33" s="177"/>
      <c r="AH33" s="310" t="str">
        <f>IF('Input here'!D58="","",'Input here'!D58)</f>
        <v/>
      </c>
      <c r="AI33" s="176"/>
      <c r="AJ33" s="176"/>
      <c r="AK33" s="176"/>
      <c r="AL33" s="176"/>
      <c r="AM33" s="176"/>
      <c r="AN33" s="176"/>
      <c r="AO33" s="176"/>
      <c r="AP33" s="176"/>
      <c r="AQ33" s="311"/>
      <c r="AR33" s="4"/>
      <c r="AS33" s="126" t="str">
        <f>'Input here'!C83</f>
        <v>Docments after Screening</v>
      </c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8"/>
    </row>
    <row r="34" spans="1:68" ht="13" customHeight="1">
      <c r="A34" s="126" t="str">
        <f>'Input here'!C17</f>
        <v>Required Expeliences or Skills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8"/>
      <c r="W34" s="219" t="str">
        <f>'Input here'!C59</f>
        <v>DressCode or Rental Uniform</v>
      </c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8"/>
      <c r="AR34" s="4"/>
      <c r="AS34" s="305" t="str">
        <f>IF('Input here'!D83="","",'Input here'!D83)</f>
        <v>Discard</v>
      </c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7"/>
    </row>
    <row r="35" spans="1:68" ht="13" customHeight="1">
      <c r="A35" s="134" t="str">
        <f>IF('Input here'!D17="","",'Input here'!D17)</f>
        <v/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2"/>
      <c r="W35" s="312" t="str">
        <f>IF('Input here'!D59="","",'Input here'!D59)</f>
        <v/>
      </c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4"/>
      <c r="AR35" s="4"/>
      <c r="AS35" s="126" t="str">
        <f>'Input here'!C84</f>
        <v>Remarks</v>
      </c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8"/>
    </row>
    <row r="36" spans="1:68" ht="13" customHeight="1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5"/>
      <c r="W36" s="219" t="str">
        <f>'Input here'!C60</f>
        <v>Company House for Rent</v>
      </c>
      <c r="X36" s="217"/>
      <c r="Y36" s="217"/>
      <c r="Z36" s="217"/>
      <c r="AA36" s="217"/>
      <c r="AB36" s="217"/>
      <c r="AC36" s="220"/>
      <c r="AD36" s="216" t="str">
        <f>IF('Input here'!D60="","",'Input here'!D60)</f>
        <v/>
      </c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8"/>
      <c r="AR36" s="4"/>
      <c r="AS36" s="134" t="str">
        <f>IF('Input here'!D84="","",'Input here'!D84)</f>
        <v/>
      </c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2"/>
    </row>
    <row r="37" spans="1:68" ht="13" customHeight="1">
      <c r="A37" s="126" t="str">
        <f>'Input here'!C18</f>
        <v>Required Licenses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8"/>
      <c r="W37" s="219" t="str">
        <f>'Input here'!C61</f>
        <v>Rent(/M)</v>
      </c>
      <c r="X37" s="217"/>
      <c r="Y37" s="217"/>
      <c r="Z37" s="220"/>
      <c r="AA37" s="272" t="str">
        <f>IF('Input here'!D61="","",'Input here'!D61)</f>
        <v/>
      </c>
      <c r="AB37" s="308"/>
      <c r="AC37" s="308"/>
      <c r="AD37" s="308"/>
      <c r="AE37" s="308"/>
      <c r="AF37" s="308"/>
      <c r="AG37" s="309"/>
      <c r="AH37" s="216" t="str">
        <f>'Input here'!C62</f>
        <v>Room Type</v>
      </c>
      <c r="AI37" s="217"/>
      <c r="AJ37" s="217"/>
      <c r="AK37" s="220"/>
      <c r="AL37" s="202" t="str">
        <f>IF('Input here'!D62="","",'Input here'!D62)</f>
        <v>Single</v>
      </c>
      <c r="AM37" s="203"/>
      <c r="AN37" s="203"/>
      <c r="AO37" s="203"/>
      <c r="AP37" s="203"/>
      <c r="AQ37" s="204"/>
      <c r="AR37" s="4"/>
      <c r="AS37" s="299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1"/>
    </row>
    <row r="38" spans="1:68" ht="13" customHeight="1" thickBot="1">
      <c r="A38" s="134" t="str">
        <f>IF('Input here'!D18="","",'Input here'!D18)</f>
        <v/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W38" s="124" t="str">
        <f>'Input here'!C63</f>
        <v>Bath</v>
      </c>
      <c r="X38" s="101"/>
      <c r="Y38" s="101"/>
      <c r="Z38" s="286" t="str">
        <f>IF('Input here'!D63="","",'Input here'!D63)</f>
        <v/>
      </c>
      <c r="AA38" s="286"/>
      <c r="AB38" s="286"/>
      <c r="AC38" s="286"/>
      <c r="AD38" s="101" t="str">
        <f>'Input here'!C64</f>
        <v>W.C.</v>
      </c>
      <c r="AE38" s="101"/>
      <c r="AF38" s="101"/>
      <c r="AG38" s="100" t="str">
        <f>IF('Input here'!D64="","",'Input here'!D64)</f>
        <v/>
      </c>
      <c r="AH38" s="100"/>
      <c r="AI38" s="100"/>
      <c r="AJ38" s="100"/>
      <c r="AK38" s="101" t="str">
        <f>'Input here'!C65</f>
        <v>Firige</v>
      </c>
      <c r="AL38" s="101"/>
      <c r="AM38" s="101"/>
      <c r="AN38" s="100" t="str">
        <f>IF('Input here'!D65="","",'Input here'!D65)</f>
        <v/>
      </c>
      <c r="AO38" s="100"/>
      <c r="AP38" s="100"/>
      <c r="AQ38" s="102"/>
      <c r="AR38" s="4"/>
      <c r="AS38" s="302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4"/>
    </row>
    <row r="39" spans="1:68" ht="13" customHeight="1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5"/>
      <c r="W39" s="124" t="str">
        <f>'Input here'!C66</f>
        <v>Washer</v>
      </c>
      <c r="X39" s="101"/>
      <c r="Y39" s="101"/>
      <c r="Z39" s="100" t="str">
        <f>IF('Input here'!D66="","",'Input here'!D66)</f>
        <v/>
      </c>
      <c r="AA39" s="100"/>
      <c r="AB39" s="100"/>
      <c r="AC39" s="100"/>
      <c r="AD39" s="99" t="str">
        <f>'Input here'!C67</f>
        <v>Kitchen</v>
      </c>
      <c r="AE39" s="99"/>
      <c r="AF39" s="99"/>
      <c r="AG39" s="100" t="str">
        <f>IF('Input here'!D67="","",'Input here'!D67)</f>
        <v/>
      </c>
      <c r="AH39" s="100"/>
      <c r="AI39" s="100"/>
      <c r="AJ39" s="100"/>
      <c r="AK39" s="101" t="str">
        <f>'Input here'!C68</f>
        <v>Wi-Fi</v>
      </c>
      <c r="AL39" s="101"/>
      <c r="AM39" s="101"/>
      <c r="AN39" s="100" t="str">
        <f>IF('Input here'!D68="","",'Input here'!D68)</f>
        <v/>
      </c>
      <c r="AO39" s="100"/>
      <c r="AP39" s="100"/>
      <c r="AQ39" s="102"/>
      <c r="AR39" s="4"/>
      <c r="AS39" s="39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P39" s="6"/>
    </row>
    <row r="40" spans="1:68" ht="13" customHeight="1">
      <c r="A40" s="126" t="str">
        <f>'Input here'!C19</f>
        <v>Languange Skills(JP)</v>
      </c>
      <c r="B40" s="127"/>
      <c r="C40" s="127"/>
      <c r="D40" s="127"/>
      <c r="E40" s="127"/>
      <c r="F40" s="127"/>
      <c r="G40" s="127"/>
      <c r="H40" s="127"/>
      <c r="I40" s="127"/>
      <c r="J40" s="221"/>
      <c r="K40" s="222" t="str">
        <f>'Input here'!C20</f>
        <v>Languange Skills(EN)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8"/>
      <c r="W40" s="178" t="str">
        <f>'Input here'!C69</f>
        <v>Note</v>
      </c>
      <c r="X40" s="179"/>
      <c r="Y40" s="179"/>
      <c r="Z40" s="184" t="str">
        <f>IF('Input here'!D69="","",'Input here'!D69)</f>
        <v/>
      </c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6"/>
      <c r="AR40" s="4"/>
      <c r="AS40" s="48" t="s">
        <v>92</v>
      </c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P40" s="6"/>
    </row>
    <row r="41" spans="1:68" s="8" customFormat="1" ht="13" customHeight="1">
      <c r="A41" s="213" t="str">
        <f>IF('Input here'!D19="","",'Input here'!D19)</f>
        <v/>
      </c>
      <c r="B41" s="214"/>
      <c r="C41" s="214"/>
      <c r="D41" s="214"/>
      <c r="E41" s="214"/>
      <c r="F41" s="214"/>
      <c r="G41" s="214"/>
      <c r="H41" s="214"/>
      <c r="I41" s="214"/>
      <c r="J41" s="215"/>
      <c r="K41" s="318" t="str">
        <f>IF('Input here'!D20="","",'Input here'!D20)</f>
        <v/>
      </c>
      <c r="L41" s="76"/>
      <c r="M41" s="76"/>
      <c r="N41" s="76"/>
      <c r="O41" s="76"/>
      <c r="P41" s="76"/>
      <c r="Q41" s="76"/>
      <c r="R41" s="76"/>
      <c r="S41" s="76"/>
      <c r="T41" s="76"/>
      <c r="U41" s="77"/>
      <c r="W41" s="180"/>
      <c r="X41" s="181"/>
      <c r="Y41" s="181"/>
      <c r="Z41" s="187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9"/>
      <c r="AR41" s="6"/>
      <c r="AS41" s="103" t="s">
        <v>160</v>
      </c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49"/>
      <c r="BP41" s="6"/>
    </row>
    <row r="42" spans="1:68" s="8" customFormat="1" ht="13" customHeight="1">
      <c r="A42" s="90" t="str">
        <f>'Input here'!C21</f>
        <v>Other Required or Welcomed Language Skills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2"/>
      <c r="V42" s="6"/>
      <c r="W42" s="180"/>
      <c r="X42" s="181"/>
      <c r="Y42" s="181"/>
      <c r="Z42" s="187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9"/>
      <c r="AR42" s="6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49"/>
    </row>
    <row r="43" spans="1:68" s="8" customFormat="1" ht="13" customHeight="1">
      <c r="A43" s="193" t="str">
        <f>IF('Input here'!D21="","",'Input here'!D21)</f>
        <v/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5"/>
      <c r="V43" s="6"/>
      <c r="W43" s="180"/>
      <c r="X43" s="181"/>
      <c r="Y43" s="181"/>
      <c r="Z43" s="187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9"/>
      <c r="AR43" s="6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49"/>
    </row>
    <row r="44" spans="1:68" s="8" customFormat="1" ht="13" customHeight="1">
      <c r="A44" s="70" t="str">
        <f>'Input here'!C22</f>
        <v>Age Restriction</v>
      </c>
      <c r="B44" s="71"/>
      <c r="C44" s="71"/>
      <c r="D44" s="71"/>
      <c r="E44" s="71"/>
      <c r="F44" s="71"/>
      <c r="G44" s="224" t="str">
        <f>'Input here'!C23</f>
        <v>(Reason)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  <c r="V44" s="6"/>
      <c r="W44" s="180"/>
      <c r="X44" s="181"/>
      <c r="Y44" s="181"/>
      <c r="Z44" s="187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9"/>
      <c r="AR44" s="6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49"/>
    </row>
    <row r="45" spans="1:68" s="8" customFormat="1" ht="13" customHeight="1" thickBot="1">
      <c r="A45" s="196" t="str">
        <f>IF('Input here'!D22="","",'Input here'!D22)</f>
        <v>No</v>
      </c>
      <c r="B45" s="197"/>
      <c r="C45" s="197"/>
      <c r="D45" s="197"/>
      <c r="E45" s="197"/>
      <c r="F45" s="198"/>
      <c r="G45" s="199" t="str">
        <f>IF('Input here'!D23="","",'Input here'!D23)</f>
        <v>-</v>
      </c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1"/>
      <c r="V45" s="6"/>
      <c r="W45" s="182"/>
      <c r="X45" s="183"/>
      <c r="Y45" s="183"/>
      <c r="Z45" s="190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2"/>
      <c r="AR45" s="6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49"/>
    </row>
    <row r="46" spans="1:68" ht="13" customHeight="1"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11"/>
      <c r="BD46" s="11"/>
      <c r="BE46" s="11"/>
      <c r="BF46" s="5"/>
      <c r="BG46" s="12"/>
      <c r="BH46" s="12"/>
      <c r="BI46" s="11"/>
      <c r="BJ46" s="12"/>
      <c r="BK46" s="12"/>
      <c r="BL46" s="13"/>
    </row>
    <row r="47" spans="1:68" ht="13" customHeight="1">
      <c r="BC47" s="4"/>
      <c r="BF47" s="9"/>
      <c r="BG47" s="9"/>
      <c r="BH47" s="9"/>
      <c r="BI47" s="9"/>
      <c r="BJ47" s="9"/>
      <c r="BK47" s="73"/>
      <c r="BL47" s="74"/>
    </row>
    <row r="48" spans="1:68" ht="13" customHeight="1">
      <c r="I48" s="238" t="str">
        <f>A7</f>
        <v/>
      </c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40"/>
    </row>
    <row r="49" spans="1:64" ht="13" customHeight="1">
      <c r="I49" s="241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3"/>
    </row>
    <row r="50" spans="1:64" ht="13" customHeight="1">
      <c r="I50" s="244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6"/>
    </row>
    <row r="51" spans="1:64" ht="13" customHeight="1">
      <c r="A51" s="41"/>
      <c r="B51" s="41"/>
      <c r="C51" s="41"/>
      <c r="D51" s="41"/>
      <c r="E51" s="41"/>
      <c r="F51" s="41"/>
      <c r="G51" s="41"/>
      <c r="H51" s="41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</row>
    <row r="52" spans="1:64" ht="13" customHeight="1">
      <c r="A52" s="41"/>
      <c r="B52" s="41"/>
      <c r="C52" s="41"/>
      <c r="D52" s="41"/>
      <c r="E52" s="41"/>
      <c r="F52" s="41"/>
      <c r="G52" s="41"/>
      <c r="H52" s="41"/>
      <c r="I52" s="247" t="s">
        <v>153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9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4" ht="13" customHeight="1">
      <c r="A53" s="41"/>
      <c r="B53" s="41"/>
      <c r="C53" s="41"/>
      <c r="D53" s="41"/>
      <c r="E53" s="41"/>
      <c r="F53" s="41"/>
      <c r="G53" s="41"/>
      <c r="H53" s="41"/>
      <c r="I53" s="250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2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ht="13" customHeight="1">
      <c r="A54" s="41"/>
      <c r="B54" s="41"/>
      <c r="C54" s="41"/>
      <c r="D54" s="41"/>
      <c r="E54" s="41"/>
      <c r="F54" s="41"/>
      <c r="G54" s="41"/>
      <c r="H54" s="41"/>
      <c r="I54" s="250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2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64" ht="13" customHeight="1">
      <c r="A55" s="41"/>
      <c r="B55" s="41"/>
      <c r="C55" s="41"/>
      <c r="D55" s="41"/>
      <c r="E55" s="41"/>
      <c r="F55" s="41"/>
      <c r="G55" s="41"/>
      <c r="H55" s="41"/>
      <c r="I55" s="250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2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spans="1:64" ht="13" customHeight="1">
      <c r="A56" s="41"/>
      <c r="B56" s="41"/>
      <c r="C56" s="41"/>
      <c r="D56" s="41"/>
      <c r="E56" s="41"/>
      <c r="F56" s="41"/>
      <c r="G56" s="41"/>
      <c r="H56" s="41"/>
      <c r="I56" s="250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2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</row>
    <row r="57" spans="1:64" ht="13" customHeight="1">
      <c r="A57" s="41"/>
      <c r="B57" s="41"/>
      <c r="C57" s="41"/>
      <c r="D57" s="41"/>
      <c r="E57" s="41"/>
      <c r="F57" s="41"/>
      <c r="G57" s="41"/>
      <c r="H57" s="41"/>
      <c r="I57" s="250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2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spans="1:64" ht="13" customHeight="1">
      <c r="A58" s="41"/>
      <c r="B58" s="41"/>
      <c r="C58" s="41"/>
      <c r="D58" s="41"/>
      <c r="E58" s="41"/>
      <c r="F58" s="41"/>
      <c r="G58" s="41"/>
      <c r="H58" s="41"/>
      <c r="I58" s="250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2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</row>
    <row r="59" spans="1:64" ht="13" customHeight="1">
      <c r="A59" s="41"/>
      <c r="B59" s="41"/>
      <c r="C59" s="41"/>
      <c r="D59" s="41"/>
      <c r="E59" s="41"/>
      <c r="F59" s="41"/>
      <c r="G59" s="41"/>
      <c r="H59" s="41"/>
      <c r="I59" s="250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2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spans="1:64" ht="13" customHeight="1">
      <c r="A60" s="41"/>
      <c r="B60" s="41"/>
      <c r="C60" s="41"/>
      <c r="D60" s="41"/>
      <c r="E60" s="41"/>
      <c r="F60" s="41"/>
      <c r="G60" s="41"/>
      <c r="H60" s="41"/>
      <c r="I60" s="250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2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</row>
    <row r="61" spans="1:64" ht="13" customHeight="1">
      <c r="A61" s="41"/>
      <c r="B61" s="41"/>
      <c r="C61" s="41"/>
      <c r="D61" s="41"/>
      <c r="E61" s="41"/>
      <c r="F61" s="41"/>
      <c r="G61" s="41"/>
      <c r="H61" s="41"/>
      <c r="I61" s="250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2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64" ht="13" customHeight="1">
      <c r="A62" s="41"/>
      <c r="B62" s="41"/>
      <c r="C62" s="41"/>
      <c r="D62" s="41"/>
      <c r="E62" s="41"/>
      <c r="F62" s="41"/>
      <c r="G62" s="41"/>
      <c r="H62" s="41"/>
      <c r="I62" s="250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2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spans="1:64" ht="13" customHeight="1">
      <c r="A63" s="41"/>
      <c r="B63" s="41"/>
      <c r="C63" s="41"/>
      <c r="D63" s="41"/>
      <c r="E63" s="41"/>
      <c r="F63" s="41"/>
      <c r="G63" s="41"/>
      <c r="H63" s="41"/>
      <c r="I63" s="250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2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64" ht="13" customHeight="1">
      <c r="A64" s="41"/>
      <c r="B64" s="41"/>
      <c r="C64" s="41"/>
      <c r="D64" s="41"/>
      <c r="E64" s="41"/>
      <c r="F64" s="41"/>
      <c r="G64" s="41"/>
      <c r="H64" s="41"/>
      <c r="I64" s="250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2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64" ht="13" customHeight="1">
      <c r="A65" s="41"/>
      <c r="B65" s="41"/>
      <c r="C65" s="41"/>
      <c r="D65" s="41"/>
      <c r="E65" s="41"/>
      <c r="F65" s="41"/>
      <c r="G65" s="41"/>
      <c r="H65" s="41"/>
      <c r="I65" s="250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2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</row>
    <row r="66" spans="1:64" ht="13" customHeight="1">
      <c r="A66" s="41"/>
      <c r="B66" s="41"/>
      <c r="C66" s="41"/>
      <c r="D66" s="41"/>
      <c r="E66" s="41"/>
      <c r="F66" s="41"/>
      <c r="G66" s="41"/>
      <c r="H66" s="41"/>
      <c r="I66" s="250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2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</row>
    <row r="67" spans="1:64" ht="13" customHeight="1">
      <c r="A67" s="41"/>
      <c r="B67" s="41"/>
      <c r="C67" s="41"/>
      <c r="D67" s="41"/>
      <c r="E67" s="41"/>
      <c r="F67" s="41"/>
      <c r="G67" s="41"/>
      <c r="H67" s="41"/>
      <c r="I67" s="250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2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13" customHeight="1">
      <c r="A68" s="41"/>
      <c r="B68" s="41"/>
      <c r="C68" s="41"/>
      <c r="D68" s="41"/>
      <c r="E68" s="41"/>
      <c r="F68" s="41"/>
      <c r="G68" s="41"/>
      <c r="H68" s="41"/>
      <c r="I68" s="250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2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spans="1:64" ht="13" customHeight="1">
      <c r="A69" s="41"/>
      <c r="B69" s="41"/>
      <c r="C69" s="41"/>
      <c r="D69" s="41"/>
      <c r="E69" s="41"/>
      <c r="F69" s="41"/>
      <c r="G69" s="41"/>
      <c r="H69" s="41"/>
      <c r="I69" s="250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2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64" ht="13" customHeight="1">
      <c r="A70" s="41"/>
      <c r="B70" s="41"/>
      <c r="C70" s="41"/>
      <c r="D70" s="41"/>
      <c r="E70" s="41"/>
      <c r="F70" s="41"/>
      <c r="G70" s="41"/>
      <c r="H70" s="41"/>
      <c r="I70" s="250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2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</row>
    <row r="71" spans="1:64" ht="13" customHeight="1">
      <c r="A71" s="41"/>
      <c r="B71" s="41"/>
      <c r="C71" s="41"/>
      <c r="D71" s="41"/>
      <c r="E71" s="41"/>
      <c r="F71" s="41"/>
      <c r="G71" s="41"/>
      <c r="H71" s="41"/>
      <c r="I71" s="250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2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64" ht="13" customHeight="1">
      <c r="A72" s="41"/>
      <c r="B72" s="41"/>
      <c r="C72" s="41"/>
      <c r="D72" s="41"/>
      <c r="E72" s="41"/>
      <c r="F72" s="41"/>
      <c r="G72" s="41"/>
      <c r="H72" s="41"/>
      <c r="I72" s="250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2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</row>
    <row r="73" spans="1:64" ht="13" customHeight="1">
      <c r="A73" s="41"/>
      <c r="B73" s="41"/>
      <c r="C73" s="41"/>
      <c r="D73" s="41"/>
      <c r="E73" s="41"/>
      <c r="F73" s="41"/>
      <c r="G73" s="41"/>
      <c r="H73" s="41"/>
      <c r="I73" s="250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2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64" ht="13" customHeight="1">
      <c r="A74" s="41"/>
      <c r="B74" s="41"/>
      <c r="C74" s="41"/>
      <c r="D74" s="41"/>
      <c r="E74" s="41"/>
      <c r="F74" s="41"/>
      <c r="G74" s="41"/>
      <c r="H74" s="41"/>
      <c r="I74" s="250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2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64" ht="13" customHeight="1">
      <c r="A75" s="41"/>
      <c r="B75" s="41"/>
      <c r="C75" s="41"/>
      <c r="D75" s="41"/>
      <c r="E75" s="41"/>
      <c r="F75" s="41"/>
      <c r="G75" s="41"/>
      <c r="H75" s="41"/>
      <c r="I75" s="253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5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64" ht="13" customHeight="1">
      <c r="A76" s="41"/>
      <c r="B76" s="41"/>
      <c r="C76" s="41"/>
      <c r="D76" s="41"/>
      <c r="E76" s="41"/>
      <c r="F76" s="41"/>
      <c r="G76" s="41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1"/>
      <c r="BD76" s="41"/>
      <c r="BE76" s="41"/>
      <c r="BF76" s="41"/>
      <c r="BG76" s="41"/>
      <c r="BH76" s="41"/>
      <c r="BI76" s="41"/>
      <c r="BJ76" s="41"/>
      <c r="BK76" s="41"/>
      <c r="BL76" s="41"/>
    </row>
    <row r="77" spans="1:64" ht="13" customHeight="1">
      <c r="A77" s="38"/>
      <c r="B77" s="38"/>
      <c r="C77" s="38"/>
      <c r="D77" s="38"/>
      <c r="E77" s="38"/>
      <c r="F77" s="38"/>
      <c r="G77" s="38"/>
      <c r="H77" s="38"/>
      <c r="I77" s="256" t="s">
        <v>154</v>
      </c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64" ht="13" customHeight="1">
      <c r="A78" s="38"/>
      <c r="B78" s="38"/>
      <c r="C78" s="38"/>
      <c r="D78" s="38"/>
      <c r="E78" s="38"/>
      <c r="F78" s="38"/>
      <c r="G78" s="38"/>
      <c r="H78" s="38"/>
      <c r="I78" s="259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1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64" ht="13" customHeight="1">
      <c r="A79" s="38"/>
      <c r="B79" s="38"/>
      <c r="C79" s="38"/>
      <c r="D79" s="38"/>
      <c r="E79" s="38"/>
      <c r="F79" s="38"/>
      <c r="G79" s="38"/>
      <c r="H79" s="38"/>
      <c r="I79" s="158" t="s">
        <v>155</v>
      </c>
      <c r="J79" s="159"/>
      <c r="K79" s="159"/>
      <c r="L79" s="159"/>
      <c r="M79" s="160"/>
      <c r="N79" s="152" t="str">
        <f>A9</f>
        <v/>
      </c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4"/>
      <c r="AM79" s="152" t="str">
        <f>AS18</f>
        <v/>
      </c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6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</row>
    <row r="80" spans="1:64" ht="13" customHeight="1">
      <c r="A80" s="38"/>
      <c r="B80" s="38"/>
      <c r="C80" s="38"/>
      <c r="D80" s="38"/>
      <c r="E80" s="38"/>
      <c r="F80" s="38"/>
      <c r="G80" s="38"/>
      <c r="H80" s="38"/>
      <c r="I80" s="161"/>
      <c r="J80" s="162"/>
      <c r="K80" s="162"/>
      <c r="L80" s="162"/>
      <c r="M80" s="163"/>
      <c r="N80" s="155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7"/>
      <c r="AM80" s="207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9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1" spans="1:64" ht="13" customHeight="1">
      <c r="A81" s="38"/>
      <c r="B81" s="38"/>
      <c r="C81" s="38"/>
      <c r="D81" s="38"/>
      <c r="E81" s="38"/>
      <c r="F81" s="38"/>
      <c r="G81" s="38"/>
      <c r="H81" s="38"/>
      <c r="I81" s="256" t="s">
        <v>66</v>
      </c>
      <c r="J81" s="257"/>
      <c r="K81" s="257"/>
      <c r="L81" s="257"/>
      <c r="M81" s="258"/>
      <c r="N81" s="262" t="str">
        <f>W7</f>
        <v/>
      </c>
      <c r="O81" s="171"/>
      <c r="P81" s="171"/>
      <c r="Q81" s="171"/>
      <c r="R81" s="171" t="str">
        <f>AA7</f>
        <v/>
      </c>
      <c r="S81" s="171"/>
      <c r="T81" s="171"/>
      <c r="U81" s="171"/>
      <c r="V81" s="171"/>
      <c r="W81" s="171"/>
      <c r="X81" s="171"/>
      <c r="Y81" s="171" t="s">
        <v>0</v>
      </c>
      <c r="Z81" s="171"/>
      <c r="AA81" s="171"/>
      <c r="AB81" s="171" t="str">
        <f>AJ7</f>
        <v/>
      </c>
      <c r="AC81" s="171"/>
      <c r="AD81" s="171"/>
      <c r="AE81" s="171"/>
      <c r="AF81" s="171"/>
      <c r="AG81" s="171"/>
      <c r="AH81" s="171"/>
      <c r="AI81" s="171"/>
      <c r="AJ81" s="171"/>
      <c r="AK81" s="171"/>
      <c r="AL81" s="15"/>
      <c r="AM81" s="207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9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64" ht="13" customHeight="1">
      <c r="A82" s="38"/>
      <c r="B82" s="38"/>
      <c r="C82" s="38"/>
      <c r="D82" s="38"/>
      <c r="E82" s="38"/>
      <c r="F82" s="38"/>
      <c r="G82" s="38"/>
      <c r="H82" s="38"/>
      <c r="I82" s="259"/>
      <c r="J82" s="260"/>
      <c r="K82" s="260"/>
      <c r="L82" s="260"/>
      <c r="M82" s="261"/>
      <c r="N82" s="263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6"/>
      <c r="AM82" s="207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9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64" ht="13" customHeight="1">
      <c r="A83" s="38"/>
      <c r="B83" s="38"/>
      <c r="C83" s="38"/>
      <c r="D83" s="38"/>
      <c r="E83" s="38"/>
      <c r="F83" s="38"/>
      <c r="G83" s="38"/>
      <c r="H83" s="38"/>
      <c r="I83" s="158" t="s">
        <v>80</v>
      </c>
      <c r="J83" s="159"/>
      <c r="K83" s="159"/>
      <c r="L83" s="159"/>
      <c r="M83" s="160"/>
      <c r="N83" s="164" t="s">
        <v>48</v>
      </c>
      <c r="O83" s="165"/>
      <c r="P83" s="36"/>
      <c r="Q83" s="168" t="str">
        <f>W15</f>
        <v/>
      </c>
      <c r="R83" s="169"/>
      <c r="S83" s="169"/>
      <c r="T83" s="169"/>
      <c r="U83" s="165" t="s">
        <v>49</v>
      </c>
      <c r="V83" s="165"/>
      <c r="W83" s="168" t="str">
        <f>AC15</f>
        <v/>
      </c>
      <c r="X83" s="169"/>
      <c r="Y83" s="169"/>
      <c r="Z83" s="169"/>
      <c r="AA83" s="165" t="s">
        <v>82</v>
      </c>
      <c r="AB83" s="165"/>
      <c r="AC83" s="226">
        <f>AJ15/1440</f>
        <v>0</v>
      </c>
      <c r="AD83" s="169"/>
      <c r="AE83" s="169"/>
      <c r="AF83" s="169"/>
      <c r="AG83" s="227" t="s">
        <v>156</v>
      </c>
      <c r="AH83" s="228"/>
      <c r="AI83" s="226" t="e">
        <f>IF(W83&gt;Q83,W83-Q83-AC83,W83-Q83-AC83+1)</f>
        <v>#VALUE!</v>
      </c>
      <c r="AJ83" s="169"/>
      <c r="AK83" s="169"/>
      <c r="AL83" s="230"/>
      <c r="AM83" s="207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9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3" customHeight="1">
      <c r="A84" s="38"/>
      <c r="B84" s="38"/>
      <c r="C84" s="38"/>
      <c r="D84" s="38"/>
      <c r="E84" s="38"/>
      <c r="F84" s="38"/>
      <c r="G84" s="38"/>
      <c r="H84" s="38"/>
      <c r="I84" s="161"/>
      <c r="J84" s="162"/>
      <c r="K84" s="162"/>
      <c r="L84" s="162"/>
      <c r="M84" s="163"/>
      <c r="N84" s="166"/>
      <c r="O84" s="167"/>
      <c r="P84" s="37"/>
      <c r="Q84" s="170"/>
      <c r="R84" s="170"/>
      <c r="S84" s="170"/>
      <c r="T84" s="170"/>
      <c r="U84" s="167"/>
      <c r="V84" s="167"/>
      <c r="W84" s="170"/>
      <c r="X84" s="170"/>
      <c r="Y84" s="170"/>
      <c r="Z84" s="170"/>
      <c r="AA84" s="167"/>
      <c r="AB84" s="167"/>
      <c r="AC84" s="170"/>
      <c r="AD84" s="170"/>
      <c r="AE84" s="170"/>
      <c r="AF84" s="170"/>
      <c r="AG84" s="229"/>
      <c r="AH84" s="229"/>
      <c r="AI84" s="170"/>
      <c r="AJ84" s="170"/>
      <c r="AK84" s="170"/>
      <c r="AL84" s="231"/>
      <c r="AM84" s="207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9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5" spans="1:64" ht="13" customHeight="1">
      <c r="A85" s="38"/>
      <c r="B85" s="38"/>
      <c r="C85" s="38"/>
      <c r="D85" s="38"/>
      <c r="E85" s="38"/>
      <c r="F85" s="38"/>
      <c r="G85" s="38"/>
      <c r="H85" s="38"/>
      <c r="I85" s="232" t="s">
        <v>157</v>
      </c>
      <c r="J85" s="233"/>
      <c r="K85" s="233"/>
      <c r="L85" s="233"/>
      <c r="M85" s="234"/>
      <c r="N85" s="264" t="str">
        <f>A33</f>
        <v/>
      </c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6"/>
      <c r="AM85" s="207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9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64" ht="13" customHeight="1">
      <c r="A86" s="38"/>
      <c r="B86" s="38"/>
      <c r="C86" s="38"/>
      <c r="D86" s="38"/>
      <c r="E86" s="38"/>
      <c r="F86" s="38"/>
      <c r="G86" s="38"/>
      <c r="H86" s="38"/>
      <c r="I86" s="235"/>
      <c r="J86" s="236"/>
      <c r="K86" s="236"/>
      <c r="L86" s="236"/>
      <c r="M86" s="237"/>
      <c r="N86" s="267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9"/>
      <c r="AM86" s="207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9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</row>
    <row r="87" spans="1:64" ht="13" customHeight="1">
      <c r="A87" s="38"/>
      <c r="B87" s="38"/>
      <c r="C87" s="38"/>
      <c r="D87" s="38"/>
      <c r="E87" s="38"/>
      <c r="F87" s="38"/>
      <c r="G87" s="38"/>
      <c r="H87" s="38"/>
      <c r="I87" s="225" t="s">
        <v>85</v>
      </c>
      <c r="J87" s="225"/>
      <c r="K87" s="225"/>
      <c r="L87" s="225"/>
      <c r="M87" s="225"/>
      <c r="N87" s="152" t="str">
        <f>AH17</f>
        <v/>
      </c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4"/>
      <c r="AM87" s="207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9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88" spans="1:64" ht="13" customHeight="1">
      <c r="A88" s="38"/>
      <c r="B88" s="38"/>
      <c r="C88" s="38"/>
      <c r="D88" s="38"/>
      <c r="E88" s="38"/>
      <c r="F88" s="38"/>
      <c r="G88" s="38"/>
      <c r="H88" s="38"/>
      <c r="I88" s="225"/>
      <c r="J88" s="225"/>
      <c r="K88" s="225"/>
      <c r="L88" s="225"/>
      <c r="M88" s="225"/>
      <c r="N88" s="155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7"/>
      <c r="AM88" s="207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9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</row>
    <row r="89" spans="1:64" ht="13" customHeight="1">
      <c r="A89" s="38"/>
      <c r="B89" s="38"/>
      <c r="C89" s="38"/>
      <c r="D89" s="38"/>
      <c r="E89" s="38"/>
      <c r="F89" s="38"/>
      <c r="G89" s="38"/>
      <c r="H89" s="38"/>
      <c r="I89" s="225" t="s">
        <v>158</v>
      </c>
      <c r="J89" s="225"/>
      <c r="K89" s="225"/>
      <c r="L89" s="225"/>
      <c r="M89" s="225"/>
      <c r="N89" s="264" t="str">
        <f>AD36</f>
        <v/>
      </c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6"/>
      <c r="AM89" s="207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9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</row>
    <row r="90" spans="1:64" ht="13" customHeight="1">
      <c r="A90" s="38"/>
      <c r="B90" s="38"/>
      <c r="C90" s="38"/>
      <c r="D90" s="38"/>
      <c r="E90" s="38"/>
      <c r="F90" s="38"/>
      <c r="G90" s="38"/>
      <c r="H90" s="38"/>
      <c r="I90" s="225"/>
      <c r="J90" s="225"/>
      <c r="K90" s="225"/>
      <c r="L90" s="225"/>
      <c r="M90" s="225"/>
      <c r="N90" s="267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9"/>
      <c r="AM90" s="210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2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</row>
  </sheetData>
  <sheetProtection algorithmName="SHA-512" hashValue="BFsAWcKHwwFx8TAJtvh4AHe/phQ9H42LAG/FLHqJzhizovDooR/JGIda/eJgIAc6rKWpfDnuZINGX18n4qBjQQ==" saltValue="m9HYtMT4jJeBo7fPCdNp9w==" spinCount="100000" sheet="1" formatCells="0" selectLockedCells="1"/>
  <mergeCells count="181">
    <mergeCell ref="A12:C12"/>
    <mergeCell ref="D12:G12"/>
    <mergeCell ref="H12:K12"/>
    <mergeCell ref="L12:M12"/>
    <mergeCell ref="A44:F44"/>
    <mergeCell ref="G44:U44"/>
    <mergeCell ref="W31:AG31"/>
    <mergeCell ref="AH31:AQ31"/>
    <mergeCell ref="W34:AQ34"/>
    <mergeCell ref="K41:U41"/>
    <mergeCell ref="A28:U28"/>
    <mergeCell ref="A29:U29"/>
    <mergeCell ref="W14:AB14"/>
    <mergeCell ref="AD14:AJ14"/>
    <mergeCell ref="AL15:AP15"/>
    <mergeCell ref="AF13:AQ13"/>
    <mergeCell ref="W13:X13"/>
    <mergeCell ref="Y13:AE13"/>
    <mergeCell ref="W17:AG17"/>
    <mergeCell ref="AH16:AQ16"/>
    <mergeCell ref="AH17:AQ17"/>
    <mergeCell ref="W21:X21"/>
    <mergeCell ref="Y21:AC21"/>
    <mergeCell ref="AD21:AQ21"/>
    <mergeCell ref="AS35:BL35"/>
    <mergeCell ref="AS36:BL38"/>
    <mergeCell ref="AS34:BL34"/>
    <mergeCell ref="W36:AC36"/>
    <mergeCell ref="AD36:AQ36"/>
    <mergeCell ref="W37:Z37"/>
    <mergeCell ref="AA37:AG37"/>
    <mergeCell ref="AH37:AK37"/>
    <mergeCell ref="AH33:AQ33"/>
    <mergeCell ref="W35:AQ35"/>
    <mergeCell ref="A17:U17"/>
    <mergeCell ref="A19:U19"/>
    <mergeCell ref="W18:AQ18"/>
    <mergeCell ref="AS22:BL24"/>
    <mergeCell ref="AL27:AQ27"/>
    <mergeCell ref="AA28:AG28"/>
    <mergeCell ref="AS31:BL31"/>
    <mergeCell ref="AS32:BL32"/>
    <mergeCell ref="AS33:BL33"/>
    <mergeCell ref="W32:AG32"/>
    <mergeCell ref="AH32:AQ32"/>
    <mergeCell ref="AA27:AG27"/>
    <mergeCell ref="W24:AD24"/>
    <mergeCell ref="AE24:AQ24"/>
    <mergeCell ref="AL28:AQ28"/>
    <mergeCell ref="A6:U6"/>
    <mergeCell ref="A8:U8"/>
    <mergeCell ref="W6:AC6"/>
    <mergeCell ref="AD6:AQ6"/>
    <mergeCell ref="AS8:BL8"/>
    <mergeCell ref="AS6:BL6"/>
    <mergeCell ref="A11:U11"/>
    <mergeCell ref="W39:Y39"/>
    <mergeCell ref="Z39:AC39"/>
    <mergeCell ref="A32:U32"/>
    <mergeCell ref="A33:U33"/>
    <mergeCell ref="A34:U34"/>
    <mergeCell ref="A35:U36"/>
    <mergeCell ref="A37:U37"/>
    <mergeCell ref="A38:U39"/>
    <mergeCell ref="W23:AQ23"/>
    <mergeCell ref="W26:AQ26"/>
    <mergeCell ref="W22:AQ22"/>
    <mergeCell ref="W38:Y38"/>
    <mergeCell ref="Z38:AC38"/>
    <mergeCell ref="AD38:AF38"/>
    <mergeCell ref="AG38:AJ38"/>
    <mergeCell ref="AK38:AM38"/>
    <mergeCell ref="AN38:AQ38"/>
    <mergeCell ref="AH27:AK27"/>
    <mergeCell ref="W7:Z7"/>
    <mergeCell ref="AA7:AH7"/>
    <mergeCell ref="AJ7:AQ7"/>
    <mergeCell ref="W8:AG8"/>
    <mergeCell ref="AH8:AQ8"/>
    <mergeCell ref="W9:AG9"/>
    <mergeCell ref="AH9:AQ9"/>
    <mergeCell ref="AS7:BL7"/>
    <mergeCell ref="W25:Z25"/>
    <mergeCell ref="AA25:AH25"/>
    <mergeCell ref="AJ25:AQ25"/>
    <mergeCell ref="K40:U40"/>
    <mergeCell ref="W16:AG16"/>
    <mergeCell ref="W12:AE12"/>
    <mergeCell ref="AF12:AQ12"/>
    <mergeCell ref="I87:M88"/>
    <mergeCell ref="I89:M90"/>
    <mergeCell ref="AA83:AB84"/>
    <mergeCell ref="AC83:AF84"/>
    <mergeCell ref="AG83:AH84"/>
    <mergeCell ref="AI83:AL84"/>
    <mergeCell ref="I85:M86"/>
    <mergeCell ref="I48:BA50"/>
    <mergeCell ref="I52:BA75"/>
    <mergeCell ref="I77:BA78"/>
    <mergeCell ref="I79:M80"/>
    <mergeCell ref="I81:M82"/>
    <mergeCell ref="N81:Q82"/>
    <mergeCell ref="AB81:AK82"/>
    <mergeCell ref="N85:AL86"/>
    <mergeCell ref="N87:AL88"/>
    <mergeCell ref="N89:AL90"/>
    <mergeCell ref="AS29:BL29"/>
    <mergeCell ref="W28:Z28"/>
    <mergeCell ref="AH28:AK28"/>
    <mergeCell ref="AS11:BL11"/>
    <mergeCell ref="N79:AL80"/>
    <mergeCell ref="I83:M84"/>
    <mergeCell ref="N83:O84"/>
    <mergeCell ref="Q83:T84"/>
    <mergeCell ref="U83:V84"/>
    <mergeCell ref="W83:Z84"/>
    <mergeCell ref="Y81:AA82"/>
    <mergeCell ref="R81:X82"/>
    <mergeCell ref="A30:U30"/>
    <mergeCell ref="A31:J31"/>
    <mergeCell ref="W33:AG33"/>
    <mergeCell ref="W40:Y45"/>
    <mergeCell ref="Z40:AQ45"/>
    <mergeCell ref="A43:U43"/>
    <mergeCell ref="A45:F45"/>
    <mergeCell ref="G45:U45"/>
    <mergeCell ref="AL37:AQ37"/>
    <mergeCell ref="AM79:BA90"/>
    <mergeCell ref="A42:U42"/>
    <mergeCell ref="A41:J41"/>
    <mergeCell ref="AH30:AQ30"/>
    <mergeCell ref="W30:AG30"/>
    <mergeCell ref="A40:J40"/>
    <mergeCell ref="AS21:BL21"/>
    <mergeCell ref="W10:AG10"/>
    <mergeCell ref="AH10:AQ10"/>
    <mergeCell ref="AS13:BL13"/>
    <mergeCell ref="AS17:BL17"/>
    <mergeCell ref="A1:BL1"/>
    <mergeCell ref="BB3:BD3"/>
    <mergeCell ref="BE3:BL3"/>
    <mergeCell ref="A7:U7"/>
    <mergeCell ref="AS9:BL10"/>
    <mergeCell ref="AS14:BL16"/>
    <mergeCell ref="O12:U12"/>
    <mergeCell ref="AS12:BL12"/>
    <mergeCell ref="A9:U10"/>
    <mergeCell ref="A14:U14"/>
    <mergeCell ref="W2:AQ3"/>
    <mergeCell ref="BB2:BD2"/>
    <mergeCell ref="BE2:BL2"/>
    <mergeCell ref="AH11:AQ11"/>
    <mergeCell ref="W11:AG11"/>
    <mergeCell ref="W15:AA15"/>
    <mergeCell ref="AC15:AH15"/>
    <mergeCell ref="BB4:BD4"/>
    <mergeCell ref="BE4:BL4"/>
    <mergeCell ref="A13:U13"/>
    <mergeCell ref="BK47:BL47"/>
    <mergeCell ref="AS30:BL30"/>
    <mergeCell ref="AS18:BL20"/>
    <mergeCell ref="BC28:BF28"/>
    <mergeCell ref="BH28:BL28"/>
    <mergeCell ref="W27:Z27"/>
    <mergeCell ref="L31:U31"/>
    <mergeCell ref="A20:U25"/>
    <mergeCell ref="A26:U26"/>
    <mergeCell ref="A18:U18"/>
    <mergeCell ref="A27:U27"/>
    <mergeCell ref="AD39:AF39"/>
    <mergeCell ref="AG39:AJ39"/>
    <mergeCell ref="AK39:AM39"/>
    <mergeCell ref="AN39:AQ39"/>
    <mergeCell ref="AS41:BK45"/>
    <mergeCell ref="W19:AQ19"/>
    <mergeCell ref="W20:AQ20"/>
    <mergeCell ref="W29:Z29"/>
    <mergeCell ref="AA29:AQ29"/>
    <mergeCell ref="BC27:BL27"/>
    <mergeCell ref="AS27:BB27"/>
    <mergeCell ref="AS28:BB28"/>
  </mergeCells>
  <phoneticPr fontId="1"/>
  <printOptions horizontalCentered="1" verticalCentered="1"/>
  <pageMargins left="0" right="0" top="0" bottom="0" header="0" footer="0.31496062992125984"/>
  <pageSetup paperSize="9" orientation="landscape" horizontalDpi="1200" verticalDpi="1200" r:id="rId1"/>
  <headerFooter>
    <oddHeader>&amp;L&amp;"Meiryo UI,標準"&amp;8しりべし「まち・ひと・しごと」マッチングプラン求人票様式（農業以外）</oddHeader>
  </headerFooter>
  <rowBreaks count="1" manualBreakCount="1">
    <brk id="46" max="6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C3" sqref="C3"/>
    </sheetView>
  </sheetViews>
  <sheetFormatPr defaultRowHeight="13"/>
  <cols>
    <col min="1" max="6" width="8.7265625" style="18"/>
    <col min="7" max="7" width="15.7265625" style="18" bestFit="1" customWidth="1"/>
    <col min="8" max="16384" width="8.7265625" style="18"/>
  </cols>
  <sheetData>
    <row r="1" spans="2:7">
      <c r="B1" s="326" t="s">
        <v>20</v>
      </c>
      <c r="C1" s="32" t="s">
        <v>13</v>
      </c>
      <c r="D1" s="32" t="s">
        <v>13</v>
      </c>
      <c r="E1" s="32" t="s">
        <v>12</v>
      </c>
    </row>
    <row r="2" spans="2:7">
      <c r="B2" s="326"/>
      <c r="C2" s="32" t="s">
        <v>9</v>
      </c>
      <c r="D2" s="32" t="s">
        <v>10</v>
      </c>
      <c r="E2" s="32" t="s">
        <v>11</v>
      </c>
      <c r="G2" s="18" t="s">
        <v>18</v>
      </c>
    </row>
    <row r="3" spans="2:7">
      <c r="B3" s="31" t="s">
        <v>8</v>
      </c>
      <c r="C3" s="50">
        <v>920</v>
      </c>
      <c r="D3" s="18">
        <f>C3*8</f>
        <v>7360</v>
      </c>
      <c r="E3" s="18">
        <f>22*D3</f>
        <v>161920</v>
      </c>
      <c r="G3" s="51">
        <v>44836</v>
      </c>
    </row>
    <row r="4" spans="2:7">
      <c r="G4" s="33"/>
    </row>
    <row r="5" spans="2:7">
      <c r="B5" s="32" t="s">
        <v>19</v>
      </c>
      <c r="G5" s="33"/>
    </row>
    <row r="6" spans="2:7">
      <c r="B6" s="31" t="s">
        <v>14</v>
      </c>
      <c r="C6" s="50">
        <v>1000</v>
      </c>
      <c r="D6" s="18">
        <f>C6*8</f>
        <v>8000</v>
      </c>
      <c r="E6" s="18">
        <f>22*D6</f>
        <v>176000</v>
      </c>
      <c r="G6" s="51">
        <v>44896</v>
      </c>
    </row>
    <row r="7" spans="2:7">
      <c r="B7" s="31" t="s">
        <v>15</v>
      </c>
      <c r="C7" s="50">
        <v>955</v>
      </c>
      <c r="D7" s="18">
        <f>C7*8</f>
        <v>7640</v>
      </c>
      <c r="E7" s="18">
        <f>22*D7</f>
        <v>168080</v>
      </c>
      <c r="G7" s="51">
        <v>44896</v>
      </c>
    </row>
    <row r="8" spans="2:7">
      <c r="B8" s="31" t="s">
        <v>16</v>
      </c>
      <c r="C8" s="50">
        <v>954</v>
      </c>
      <c r="D8" s="18">
        <f>C8*8</f>
        <v>7632</v>
      </c>
      <c r="E8" s="18">
        <f>22*D8</f>
        <v>167904</v>
      </c>
      <c r="G8" s="51">
        <v>44896</v>
      </c>
    </row>
    <row r="9" spans="2:7">
      <c r="B9" s="31" t="s">
        <v>17</v>
      </c>
      <c r="C9" s="50">
        <v>948</v>
      </c>
      <c r="D9" s="18">
        <f>C9*8</f>
        <v>7584</v>
      </c>
      <c r="E9" s="18">
        <f>22*D9</f>
        <v>166848</v>
      </c>
      <c r="G9" s="51">
        <v>44897</v>
      </c>
    </row>
  </sheetData>
  <sheetProtection algorithmName="SHA-512" hashValue="iE7mhWwDrgjJPqSyJ+zTPQQAFrtLyjjdDYUjY4hfXrw4wm5wmldtF5qeAo3K53GIBL2MQ4WRP7+dEFm7CbGv8A==" saltValue="tO6/kTD83Emt3lh5UdEc6A==" spinCount="100000" sheet="1" objects="1" scenarios="1"/>
  <mergeCells count="1">
    <mergeCell ref="B1:B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B4" sqref="B4"/>
    </sheetView>
  </sheetViews>
  <sheetFormatPr defaultRowHeight="13"/>
  <sheetData>
    <row r="2" spans="2:8">
      <c r="B2" t="s">
        <v>5</v>
      </c>
      <c r="G2" t="s">
        <v>21</v>
      </c>
      <c r="H2" t="s">
        <v>26</v>
      </c>
    </row>
    <row r="3" spans="2:8">
      <c r="B3" t="s">
        <v>7</v>
      </c>
      <c r="G3" t="s">
        <v>22</v>
      </c>
      <c r="H3" s="34">
        <f>チェック!C6</f>
        <v>1000</v>
      </c>
    </row>
    <row r="4" spans="2:8">
      <c r="B4" t="s">
        <v>59</v>
      </c>
      <c r="G4" t="s">
        <v>23</v>
      </c>
      <c r="H4" s="34">
        <f>チェック!C7</f>
        <v>955</v>
      </c>
    </row>
    <row r="5" spans="2:8">
      <c r="B5" t="s">
        <v>60</v>
      </c>
      <c r="G5" t="s">
        <v>24</v>
      </c>
      <c r="H5" s="34">
        <f>チェック!C8</f>
        <v>954</v>
      </c>
    </row>
    <row r="6" spans="2:8">
      <c r="B6" t="s">
        <v>61</v>
      </c>
      <c r="G6" t="s">
        <v>25</v>
      </c>
      <c r="H6" s="34">
        <f>チェック!C9</f>
        <v>948</v>
      </c>
    </row>
    <row r="7" spans="2:8">
      <c r="B7" t="s">
        <v>62</v>
      </c>
      <c r="G7" t="s">
        <v>58</v>
      </c>
      <c r="H7" s="34">
        <f>チェック!C3</f>
        <v>920</v>
      </c>
    </row>
    <row r="8" spans="2:8">
      <c r="B8" t="s">
        <v>63</v>
      </c>
    </row>
    <row r="9" spans="2:8">
      <c r="B9" t="s">
        <v>64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Input here</vt:lpstr>
      <vt:lpstr>Job-Opening Sheet(Autofill)</vt:lpstr>
      <vt:lpstr>チェック</vt:lpstr>
      <vt:lpstr>リスト</vt:lpstr>
      <vt:lpstr>'Job-Opening Sheet(Autofill)'!Print_Area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2023-03-30T02:13:33Z</dcterms:modified>
</cp:coreProperties>
</file>