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120" windowWidth="11715" windowHeight="6195" tabRatio="725" activeTab="1"/>
  </bookViews>
  <sheets>
    <sheet name="第４６回衆議院総選挙　ア選挙区投票結果" sheetId="1" r:id="rId1"/>
    <sheet name="ｲ比例代表区（うち在外）投票結果" sheetId="2" r:id="rId2"/>
    <sheet name="ｳ選挙区開票結果（候補者別得票数） " sheetId="3" r:id="rId3"/>
    <sheet name="ｴ選挙区開票結果（党派別得票数） " sheetId="4" r:id="rId4"/>
    <sheet name="ｵ比例代表区投票結果" sheetId="5" r:id="rId5"/>
    <sheet name="ｶ比例代表区（うち在外）投票結果" sheetId="6" r:id="rId6"/>
    <sheet name="ｷ比例代表区開票結果" sheetId="7" r:id="rId7"/>
  </sheets>
  <definedNames/>
  <calcPr fullCalcOnLoad="1"/>
</workbook>
</file>

<file path=xl/sharedStrings.xml><?xml version="1.0" encoding="utf-8"?>
<sst xmlns="http://schemas.openxmlformats.org/spreadsheetml/2006/main" count="333" uniqueCount="96">
  <si>
    <t>　　　       区分
市町村名</t>
  </si>
  <si>
    <t>有効投票数</t>
  </si>
  <si>
    <t>無効投票数</t>
  </si>
  <si>
    <t>投票総数</t>
  </si>
  <si>
    <t>投票者数</t>
  </si>
  <si>
    <t>（Ｃ）と（Ｄ）の不符号の内訳</t>
  </si>
  <si>
    <t>当</t>
  </si>
  <si>
    <t>不受理</t>
  </si>
  <si>
    <t>持帰り</t>
  </si>
  <si>
    <t>その他</t>
  </si>
  <si>
    <t>（Ａ）</t>
  </si>
  <si>
    <t>（Ｂ）</t>
  </si>
  <si>
    <t>（Ａ）+（Ｂ）（Ｃ）</t>
  </si>
  <si>
    <t>（Ｄ）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</si>
  <si>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</si>
  <si>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</si>
  <si>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</si>
  <si>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</si>
  <si>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</si>
  <si>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</si>
  <si>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</si>
  <si>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</si>
  <si>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</si>
  <si>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</si>
  <si>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</si>
  <si>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</si>
  <si>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</si>
  <si>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</si>
  <si>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</si>
  <si>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</si>
  <si>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</si>
  <si>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</si>
  <si>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</si>
  <si>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町村計</t>
  </si>
  <si>
    <t>小樽市</t>
  </si>
  <si>
    <t>札幌市手稲区</t>
  </si>
  <si>
    <t>北海道4区計</t>
  </si>
  <si>
    <t>　　　 区分
市町村名</t>
  </si>
  <si>
    <t>選挙当日の有権者数</t>
  </si>
  <si>
    <t>投票者数</t>
  </si>
  <si>
    <t>棄権者数</t>
  </si>
  <si>
    <t>投票率</t>
  </si>
  <si>
    <t>（人）</t>
  </si>
  <si>
    <t>男</t>
  </si>
  <si>
    <t>女</t>
  </si>
  <si>
    <t>計</t>
  </si>
  <si>
    <t>全道町村計</t>
  </si>
  <si>
    <t>全道市計</t>
  </si>
  <si>
    <t>全道計</t>
  </si>
  <si>
    <t>（％）</t>
  </si>
  <si>
    <t>　　　　 区分
市町村名</t>
  </si>
  <si>
    <t>得票数</t>
  </si>
  <si>
    <t>構成比</t>
  </si>
  <si>
    <t>　　　区分
市町村名</t>
  </si>
  <si>
    <t>投票者数　　　　　</t>
  </si>
  <si>
    <t>（％）</t>
  </si>
  <si>
    <t>　　区分
市町村名</t>
  </si>
  <si>
    <t>（Ａ）</t>
  </si>
  <si>
    <t>（Ｂ）</t>
  </si>
  <si>
    <t>（Ａ）+（Ｂ）（Ｃ）</t>
  </si>
  <si>
    <t>（Ｄ）</t>
  </si>
  <si>
    <t>（％）</t>
  </si>
  <si>
    <t>　　　ア　選挙区投票結果</t>
  </si>
  <si>
    <t>（平２１衆議）</t>
  </si>
  <si>
    <t>（％）</t>
  </si>
  <si>
    <t>　イ　選挙区（うち在外）投票結果</t>
  </si>
  <si>
    <t>　　　ウ　選挙区開票結果（候補者別得票数）</t>
  </si>
  <si>
    <t>　エ　選挙区開票結果（党派別得票数）</t>
  </si>
  <si>
    <t>　オ　比例代表投票結果</t>
  </si>
  <si>
    <t>　カ　比例代表（うち在外）投票結果</t>
  </si>
  <si>
    <t>　キ　比例代表開票結果</t>
  </si>
  <si>
    <t>（平２４衆議）</t>
  </si>
  <si>
    <t>後志総合振興局計</t>
  </si>
  <si>
    <t>菊地　よう子</t>
  </si>
  <si>
    <t>とまべち　英人</t>
  </si>
  <si>
    <t>中村　ひろゆき</t>
  </si>
  <si>
    <t>はちろ　吉雄</t>
  </si>
  <si>
    <t>(日本共産党)</t>
  </si>
  <si>
    <t>(新党大地)</t>
  </si>
  <si>
    <t>(自由民主党)</t>
  </si>
  <si>
    <t>(民主党)</t>
  </si>
  <si>
    <t>日本共産党</t>
  </si>
  <si>
    <t>日本共産党</t>
  </si>
  <si>
    <t>新党大地</t>
  </si>
  <si>
    <t>新党大地</t>
  </si>
  <si>
    <t>自由民主党</t>
  </si>
  <si>
    <t>自由民主党</t>
  </si>
  <si>
    <t>民主党</t>
  </si>
  <si>
    <t>民主党</t>
  </si>
  <si>
    <t>社会民主党</t>
  </si>
  <si>
    <t>日本維新の会</t>
  </si>
  <si>
    <t>公明党</t>
  </si>
  <si>
    <t>みんなの党</t>
  </si>
  <si>
    <t>幸福実現党</t>
  </si>
  <si>
    <t>日本未来の党</t>
  </si>
  <si>
    <t>第４６回衆議院議員総選挙（平成２４年１２月１６日執行）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</si>
</sst>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0_ "/>
    <numFmt numFmtId="179" formatCode="#,##0_ "/>
    <numFmt numFmtId="180" formatCode="#,##0.0_ "/>
    <numFmt numFmtId="181" formatCode="0.0_);[Red]\(0.0\)"/>
    <numFmt numFmtId="182" formatCode="##,###,##0\ "/>
    <numFmt numFmtId="183" formatCode="0.0%"/>
    <numFmt numFmtId="184" formatCode="#,##0.0000_ "/>
    <numFmt numFmtId="185" formatCode="0.0000%"/>
    <numFmt numFmtId="186" formatCode="#,##0_);[Red]\(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63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179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right" vertical="center" shrinkToFit="1"/>
    </xf>
    <xf numFmtId="179" fontId="2" fillId="0" borderId="12" xfId="0" applyNumberFormat="1" applyFont="1" applyBorder="1" applyAlignment="1">
      <alignment vertical="center"/>
    </xf>
    <xf numFmtId="182" fontId="2" fillId="0" borderId="13" xfId="0" applyNumberFormat="1" applyFont="1" applyBorder="1" applyAlignment="1">
      <alignment horizontal="distributed" vertical="center"/>
    </xf>
    <xf numFmtId="186" fontId="6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justify" wrapText="1"/>
    </xf>
    <xf numFmtId="0" fontId="2" fillId="0" borderId="16" xfId="0" applyFont="1" applyBorder="1" applyAlignment="1">
      <alignment horizontal="center" vertical="justify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 shrinkToFit="1"/>
    </xf>
    <xf numFmtId="186" fontId="0" fillId="0" borderId="14" xfId="0" applyNumberFormat="1" applyFont="1" applyBorder="1" applyAlignment="1">
      <alignment horizontal="right" vertical="center"/>
    </xf>
    <xf numFmtId="178" fontId="0" fillId="0" borderId="14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86" fontId="0" fillId="0" borderId="20" xfId="0" applyNumberFormat="1" applyFont="1" applyBorder="1" applyAlignment="1">
      <alignment vertical="center"/>
    </xf>
    <xf numFmtId="186" fontId="0" fillId="0" borderId="14" xfId="0" applyNumberFormat="1" applyFont="1" applyBorder="1" applyAlignment="1">
      <alignment vertical="center"/>
    </xf>
    <xf numFmtId="186" fontId="0" fillId="0" borderId="15" xfId="0" applyNumberFormat="1" applyFont="1" applyBorder="1" applyAlignment="1">
      <alignment vertical="center"/>
    </xf>
    <xf numFmtId="186" fontId="0" fillId="0" borderId="21" xfId="0" applyNumberFormat="1" applyFont="1" applyBorder="1" applyAlignment="1">
      <alignment vertical="center"/>
    </xf>
    <xf numFmtId="0" fontId="1" fillId="0" borderId="23" xfId="0" applyFont="1" applyBorder="1" applyAlignment="1">
      <alignment horizontal="distributed" vertical="center" shrinkToFit="1"/>
    </xf>
    <xf numFmtId="0" fontId="3" fillId="0" borderId="23" xfId="0" applyFont="1" applyBorder="1" applyAlignment="1">
      <alignment horizontal="distributed" vertical="center" shrinkToFit="1"/>
    </xf>
    <xf numFmtId="0" fontId="0" fillId="0" borderId="25" xfId="0" applyFont="1" applyBorder="1" applyAlignment="1">
      <alignment horizontal="distributed" vertical="center" shrinkToFit="1"/>
    </xf>
    <xf numFmtId="186" fontId="0" fillId="0" borderId="10" xfId="0" applyNumberFormat="1" applyFont="1" applyBorder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186" fontId="0" fillId="0" borderId="10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shrinkToFit="1"/>
    </xf>
    <xf numFmtId="0" fontId="0" fillId="0" borderId="17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shrinkToFit="1"/>
    </xf>
    <xf numFmtId="0" fontId="0" fillId="0" borderId="16" xfId="0" applyFont="1" applyBorder="1" applyAlignment="1">
      <alignment horizontal="center" vertical="justify" wrapText="1"/>
    </xf>
    <xf numFmtId="0" fontId="0" fillId="0" borderId="19" xfId="0" applyFont="1" applyBorder="1" applyAlignment="1">
      <alignment horizontal="right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/>
    </xf>
    <xf numFmtId="177" fontId="0" fillId="0" borderId="20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0" fontId="0" fillId="0" borderId="25" xfId="0" applyFont="1" applyBorder="1" applyAlignment="1">
      <alignment horizontal="distributed" vertical="center"/>
    </xf>
    <xf numFmtId="177" fontId="0" fillId="0" borderId="10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NumberFormat="1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 shrinkToFit="1"/>
    </xf>
    <xf numFmtId="0" fontId="0" fillId="0" borderId="30" xfId="0" applyFont="1" applyBorder="1" applyAlignment="1">
      <alignment horizontal="distributed" vertical="center"/>
    </xf>
    <xf numFmtId="186" fontId="0" fillId="0" borderId="18" xfId="0" applyNumberFormat="1" applyFont="1" applyBorder="1" applyAlignment="1">
      <alignment horizontal="right" vertical="center"/>
    </xf>
    <xf numFmtId="186" fontId="0" fillId="0" borderId="11" xfId="0" applyNumberFormat="1" applyFont="1" applyBorder="1" applyAlignment="1">
      <alignment horizontal="right" vertical="center"/>
    </xf>
    <xf numFmtId="186" fontId="0" fillId="0" borderId="19" xfId="0" applyNumberFormat="1" applyFont="1" applyBorder="1" applyAlignment="1">
      <alignment horizontal="right" vertical="center"/>
    </xf>
    <xf numFmtId="186" fontId="0" fillId="0" borderId="24" xfId="0" applyNumberFormat="1" applyFont="1" applyBorder="1" applyAlignment="1">
      <alignment vertical="center"/>
    </xf>
    <xf numFmtId="186" fontId="0" fillId="0" borderId="12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0" fillId="0" borderId="14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vertical="center"/>
    </xf>
    <xf numFmtId="9" fontId="0" fillId="0" borderId="24" xfId="0" applyNumberFormat="1" applyFon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9" fontId="0" fillId="0" borderId="12" xfId="0" applyNumberFormat="1" applyFont="1" applyBorder="1" applyAlignment="1">
      <alignment vertical="center"/>
    </xf>
    <xf numFmtId="181" fontId="0" fillId="0" borderId="0" xfId="0" applyNumberFormat="1" applyFont="1" applyAlignment="1">
      <alignment/>
    </xf>
    <xf numFmtId="0" fontId="0" fillId="0" borderId="18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186" fontId="0" fillId="0" borderId="31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justify" wrapText="1"/>
    </xf>
    <xf numFmtId="0" fontId="0" fillId="0" borderId="24" xfId="0" applyFont="1" applyBorder="1" applyAlignment="1">
      <alignment horizontal="right" vertical="center" shrinkToFit="1"/>
    </xf>
    <xf numFmtId="186" fontId="0" fillId="0" borderId="32" xfId="0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justify" wrapText="1"/>
    </xf>
    <xf numFmtId="0" fontId="4" fillId="0" borderId="26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distributed" vertical="center"/>
    </xf>
    <xf numFmtId="186" fontId="0" fillId="0" borderId="21" xfId="0" applyNumberFormat="1" applyFont="1" applyBorder="1" applyAlignment="1">
      <alignment vertical="center" shrinkToFit="1"/>
    </xf>
    <xf numFmtId="0" fontId="2" fillId="0" borderId="25" xfId="0" applyFont="1" applyBorder="1" applyAlignment="1">
      <alignment horizontal="distributed" vertical="center"/>
    </xf>
    <xf numFmtId="0" fontId="0" fillId="0" borderId="33" xfId="0" applyFont="1" applyBorder="1" applyAlignment="1">
      <alignment horizontal="right" shrinkToFit="1"/>
    </xf>
    <xf numFmtId="0" fontId="2" fillId="0" borderId="34" xfId="0" applyFont="1" applyBorder="1" applyAlignment="1">
      <alignment vertical="justify" wrapText="1"/>
    </xf>
    <xf numFmtId="0" fontId="2" fillId="0" borderId="35" xfId="0" applyFont="1" applyBorder="1" applyAlignment="1">
      <alignment vertical="justify" wrapTex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right" vertical="center"/>
    </xf>
    <xf numFmtId="0" fontId="0" fillId="0" borderId="43" xfId="0" applyFont="1" applyBorder="1" applyAlignment="1">
      <alignment vertical="justify" wrapText="1"/>
    </xf>
    <xf numFmtId="0" fontId="0" fillId="0" borderId="44" xfId="0" applyFont="1" applyBorder="1" applyAlignment="1">
      <alignment vertical="justify"/>
    </xf>
    <xf numFmtId="0" fontId="0" fillId="0" borderId="45" xfId="0" applyFont="1" applyBorder="1" applyAlignment="1">
      <alignment vertical="justify"/>
    </xf>
    <xf numFmtId="0" fontId="0" fillId="0" borderId="4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justify" wrapText="1"/>
    </xf>
    <xf numFmtId="0" fontId="0" fillId="0" borderId="35" xfId="0" applyFont="1" applyBorder="1" applyAlignment="1">
      <alignment vertical="justify" wrapText="1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3" xfId="0" applyFont="1" applyBorder="1" applyAlignment="1">
      <alignment horizontal="right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81" fontId="0" fillId="0" borderId="14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 shrinkToFit="1"/>
    </xf>
    <xf numFmtId="0" fontId="5" fillId="0" borderId="3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43" xfId="0" applyFont="1" applyBorder="1" applyAlignment="1">
      <alignment vertical="justify" wrapText="1"/>
    </xf>
    <xf numFmtId="0" fontId="2" fillId="0" borderId="44" xfId="0" applyFont="1" applyBorder="1" applyAlignment="1">
      <alignment vertical="justify"/>
    </xf>
    <xf numFmtId="0" fontId="2" fillId="0" borderId="45" xfId="0" applyFont="1" applyBorder="1" applyAlignment="1">
      <alignment vertical="justify"/>
    </xf>
    <xf numFmtId="0" fontId="2" fillId="0" borderId="28" xfId="0" applyNumberFormat="1" applyFont="1" applyBorder="1" applyAlignment="1">
      <alignment horizontal="center" vertical="center" shrinkToFit="1"/>
    </xf>
    <xf numFmtId="0" fontId="2" fillId="0" borderId="27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38100</xdr:rowOff>
    </xdr:from>
    <xdr:to>
      <xdr:col>3</xdr:col>
      <xdr:colOff>180975</xdr:colOff>
      <xdr:row>3</xdr:row>
      <xdr:rowOff>0</xdr:rowOff>
    </xdr:to>
    <xdr:sp>
      <xdr:nvSpPr>
        <xdr:cNvPr id="1" name="Oval 1"/>
        <xdr:cNvSpPr>
          <a:spLocks/>
        </xdr:cNvSpPr>
      </xdr:nvSpPr>
      <xdr:spPr>
        <a:xfrm>
          <a:off x="3133725" y="419100"/>
          <a:ext cx="1619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SheetLayoutView="100" zoomScalePageLayoutView="0" workbookViewId="0" topLeftCell="A1">
      <pane xSplit="1" ySplit="5" topLeftCell="B18" activePane="bottomRight" state="frozen"/>
      <selection pane="topLeft" activeCell="D2" sqref="D2"/>
      <selection pane="topRight" activeCell="D2" sqref="D2"/>
      <selection pane="bottomLeft" activeCell="D2" sqref="D2"/>
      <selection pane="bottomRight" activeCell="A2" sqref="A2"/>
    </sheetView>
  </sheetViews>
  <sheetFormatPr defaultColWidth="9.00390625" defaultRowHeight="13.5"/>
  <cols>
    <col min="1" max="1" width="11.375" style="8" customWidth="1"/>
    <col min="2" max="13" width="9.625" style="8" customWidth="1"/>
    <col min="14" max="16384" width="9.00390625" style="8" customWidth="1"/>
  </cols>
  <sheetData>
    <row r="1" spans="1:6" ht="18.75">
      <c r="A1" s="11" t="s">
        <v>95</v>
      </c>
      <c r="B1" s="9"/>
      <c r="C1" s="9"/>
      <c r="D1" s="9"/>
      <c r="E1" s="9"/>
      <c r="F1" s="9"/>
    </row>
    <row r="2" spans="1:13" ht="14.25" thickBot="1">
      <c r="A2" s="12" t="s">
        <v>62</v>
      </c>
      <c r="L2" s="95" t="s">
        <v>71</v>
      </c>
      <c r="M2" s="95"/>
    </row>
    <row r="3" spans="1:13" ht="10.5" customHeight="1">
      <c r="A3" s="96" t="s">
        <v>37</v>
      </c>
      <c r="B3" s="98" t="s">
        <v>38</v>
      </c>
      <c r="C3" s="99"/>
      <c r="D3" s="100"/>
      <c r="E3" s="98" t="s">
        <v>39</v>
      </c>
      <c r="F3" s="99"/>
      <c r="G3" s="100"/>
      <c r="H3" s="101" t="s">
        <v>40</v>
      </c>
      <c r="I3" s="102"/>
      <c r="J3" s="103"/>
      <c r="K3" s="98" t="s">
        <v>41</v>
      </c>
      <c r="L3" s="99"/>
      <c r="M3" s="104"/>
    </row>
    <row r="4" spans="1:13" ht="9.75" customHeight="1">
      <c r="A4" s="97"/>
      <c r="B4" s="13"/>
      <c r="C4" s="13"/>
      <c r="D4" s="13" t="s">
        <v>42</v>
      </c>
      <c r="E4" s="14"/>
      <c r="F4" s="13"/>
      <c r="G4" s="15" t="s">
        <v>42</v>
      </c>
      <c r="H4" s="14"/>
      <c r="I4" s="13"/>
      <c r="J4" s="15" t="s">
        <v>42</v>
      </c>
      <c r="K4" s="16"/>
      <c r="L4" s="17"/>
      <c r="M4" s="18" t="s">
        <v>49</v>
      </c>
    </row>
    <row r="5" spans="1:13" ht="9.75" customHeight="1">
      <c r="A5" s="97"/>
      <c r="B5" s="19" t="s">
        <v>43</v>
      </c>
      <c r="C5" s="20" t="s">
        <v>44</v>
      </c>
      <c r="D5" s="19" t="s">
        <v>45</v>
      </c>
      <c r="E5" s="21" t="s">
        <v>43</v>
      </c>
      <c r="F5" s="20" t="s">
        <v>44</v>
      </c>
      <c r="G5" s="22" t="s">
        <v>45</v>
      </c>
      <c r="H5" s="21" t="s">
        <v>43</v>
      </c>
      <c r="I5" s="20" t="s">
        <v>44</v>
      </c>
      <c r="J5" s="22" t="s">
        <v>45</v>
      </c>
      <c r="K5" s="21" t="s">
        <v>43</v>
      </c>
      <c r="L5" s="20" t="s">
        <v>44</v>
      </c>
      <c r="M5" s="23" t="s">
        <v>45</v>
      </c>
    </row>
    <row r="6" spans="1:13" ht="13.5" customHeight="1">
      <c r="A6" s="24" t="s">
        <v>14</v>
      </c>
      <c r="B6" s="25">
        <v>730</v>
      </c>
      <c r="C6" s="25">
        <v>812</v>
      </c>
      <c r="D6" s="25">
        <v>1542</v>
      </c>
      <c r="E6" s="25">
        <v>508</v>
      </c>
      <c r="F6" s="25">
        <v>535</v>
      </c>
      <c r="G6" s="25">
        <v>1043</v>
      </c>
      <c r="H6" s="25">
        <f>B6-E6</f>
        <v>222</v>
      </c>
      <c r="I6" s="25">
        <f>C6-F6</f>
        <v>277</v>
      </c>
      <c r="J6" s="25">
        <f>D6-G6</f>
        <v>499</v>
      </c>
      <c r="K6" s="26">
        <f aca="true" t="shared" si="0" ref="K6:M24">ROUND(E6/B6*100,2)</f>
        <v>69.59</v>
      </c>
      <c r="L6" s="26">
        <f t="shared" si="0"/>
        <v>65.89</v>
      </c>
      <c r="M6" s="27">
        <f t="shared" si="0"/>
        <v>67.64</v>
      </c>
    </row>
    <row r="7" spans="1:13" ht="13.5" customHeight="1">
      <c r="A7" s="24" t="s">
        <v>15</v>
      </c>
      <c r="B7" s="25">
        <v>1382</v>
      </c>
      <c r="C7" s="25">
        <v>1486</v>
      </c>
      <c r="D7" s="25">
        <v>2868</v>
      </c>
      <c r="E7" s="25">
        <v>929</v>
      </c>
      <c r="F7" s="25">
        <v>992</v>
      </c>
      <c r="G7" s="25">
        <v>1921</v>
      </c>
      <c r="H7" s="25">
        <f aca="true" t="shared" si="1" ref="H7:J24">B7-E7</f>
        <v>453</v>
      </c>
      <c r="I7" s="25">
        <f t="shared" si="1"/>
        <v>494</v>
      </c>
      <c r="J7" s="25">
        <f t="shared" si="1"/>
        <v>947</v>
      </c>
      <c r="K7" s="26">
        <f t="shared" si="0"/>
        <v>67.22</v>
      </c>
      <c r="L7" s="26">
        <f t="shared" si="0"/>
        <v>66.76</v>
      </c>
      <c r="M7" s="27">
        <f t="shared" si="0"/>
        <v>66.98</v>
      </c>
    </row>
    <row r="8" spans="1:13" ht="13.5" customHeight="1">
      <c r="A8" s="24" t="s">
        <v>16</v>
      </c>
      <c r="B8" s="25">
        <v>1223</v>
      </c>
      <c r="C8" s="25">
        <v>1419</v>
      </c>
      <c r="D8" s="25">
        <v>2642</v>
      </c>
      <c r="E8" s="25">
        <v>947</v>
      </c>
      <c r="F8" s="25">
        <v>1046</v>
      </c>
      <c r="G8" s="25">
        <v>1993</v>
      </c>
      <c r="H8" s="25">
        <f t="shared" si="1"/>
        <v>276</v>
      </c>
      <c r="I8" s="25">
        <f t="shared" si="1"/>
        <v>373</v>
      </c>
      <c r="J8" s="25">
        <f t="shared" si="1"/>
        <v>649</v>
      </c>
      <c r="K8" s="26">
        <f t="shared" si="0"/>
        <v>77.43</v>
      </c>
      <c r="L8" s="26">
        <f t="shared" si="0"/>
        <v>73.71</v>
      </c>
      <c r="M8" s="27">
        <f t="shared" si="0"/>
        <v>75.44</v>
      </c>
    </row>
    <row r="9" spans="1:13" ht="13.5" customHeight="1">
      <c r="A9" s="24" t="s">
        <v>17</v>
      </c>
      <c r="B9" s="25">
        <v>2089</v>
      </c>
      <c r="C9" s="25">
        <v>2320</v>
      </c>
      <c r="D9" s="25">
        <v>4409</v>
      </c>
      <c r="E9" s="25">
        <v>1550</v>
      </c>
      <c r="F9" s="25">
        <v>1667</v>
      </c>
      <c r="G9" s="25">
        <v>3217</v>
      </c>
      <c r="H9" s="25">
        <f t="shared" si="1"/>
        <v>539</v>
      </c>
      <c r="I9" s="25">
        <f t="shared" si="1"/>
        <v>653</v>
      </c>
      <c r="J9" s="25">
        <f t="shared" si="1"/>
        <v>1192</v>
      </c>
      <c r="K9" s="26">
        <f t="shared" si="0"/>
        <v>74.2</v>
      </c>
      <c r="L9" s="26">
        <f t="shared" si="0"/>
        <v>71.85</v>
      </c>
      <c r="M9" s="27">
        <f t="shared" si="0"/>
        <v>72.96</v>
      </c>
    </row>
    <row r="10" spans="1:13" ht="13.5" customHeight="1">
      <c r="A10" s="24" t="s">
        <v>18</v>
      </c>
      <c r="B10" s="25">
        <v>1885</v>
      </c>
      <c r="C10" s="25">
        <v>1995</v>
      </c>
      <c r="D10" s="25">
        <v>3880</v>
      </c>
      <c r="E10" s="25">
        <v>1295</v>
      </c>
      <c r="F10" s="25">
        <v>1328</v>
      </c>
      <c r="G10" s="25">
        <v>2623</v>
      </c>
      <c r="H10" s="25">
        <f t="shared" si="1"/>
        <v>590</v>
      </c>
      <c r="I10" s="25">
        <f t="shared" si="1"/>
        <v>667</v>
      </c>
      <c r="J10" s="25">
        <f t="shared" si="1"/>
        <v>1257</v>
      </c>
      <c r="K10" s="26">
        <f t="shared" si="0"/>
        <v>68.7</v>
      </c>
      <c r="L10" s="26">
        <f t="shared" si="0"/>
        <v>66.57</v>
      </c>
      <c r="M10" s="27">
        <f t="shared" si="0"/>
        <v>67.6</v>
      </c>
    </row>
    <row r="11" spans="1:13" ht="13.5" customHeight="1">
      <c r="A11" s="24" t="s">
        <v>19</v>
      </c>
      <c r="B11" s="25">
        <v>887</v>
      </c>
      <c r="C11" s="25">
        <v>946</v>
      </c>
      <c r="D11" s="25">
        <v>1833</v>
      </c>
      <c r="E11" s="25">
        <v>692</v>
      </c>
      <c r="F11" s="25">
        <v>715</v>
      </c>
      <c r="G11" s="25">
        <v>1407</v>
      </c>
      <c r="H11" s="25">
        <f t="shared" si="1"/>
        <v>195</v>
      </c>
      <c r="I11" s="25">
        <f t="shared" si="1"/>
        <v>231</v>
      </c>
      <c r="J11" s="25">
        <f t="shared" si="1"/>
        <v>426</v>
      </c>
      <c r="K11" s="26">
        <f t="shared" si="0"/>
        <v>78.02</v>
      </c>
      <c r="L11" s="26">
        <f t="shared" si="0"/>
        <v>75.58</v>
      </c>
      <c r="M11" s="27">
        <f t="shared" si="0"/>
        <v>76.76</v>
      </c>
    </row>
    <row r="12" spans="1:13" ht="13.5" customHeight="1">
      <c r="A12" s="24" t="s">
        <v>20</v>
      </c>
      <c r="B12" s="25">
        <v>792</v>
      </c>
      <c r="C12" s="25">
        <v>815</v>
      </c>
      <c r="D12" s="25">
        <v>1607</v>
      </c>
      <c r="E12" s="25">
        <v>485</v>
      </c>
      <c r="F12" s="25">
        <v>484</v>
      </c>
      <c r="G12" s="25">
        <v>969</v>
      </c>
      <c r="H12" s="25">
        <f t="shared" si="1"/>
        <v>307</v>
      </c>
      <c r="I12" s="25">
        <f t="shared" si="1"/>
        <v>331</v>
      </c>
      <c r="J12" s="25">
        <f t="shared" si="1"/>
        <v>638</v>
      </c>
      <c r="K12" s="26">
        <f t="shared" si="0"/>
        <v>61.24</v>
      </c>
      <c r="L12" s="26">
        <f t="shared" si="0"/>
        <v>59.39</v>
      </c>
      <c r="M12" s="27">
        <f t="shared" si="0"/>
        <v>60.3</v>
      </c>
    </row>
    <row r="13" spans="1:13" ht="13.5" customHeight="1">
      <c r="A13" s="24" t="s">
        <v>21</v>
      </c>
      <c r="B13" s="25">
        <v>1039</v>
      </c>
      <c r="C13" s="25">
        <v>1042</v>
      </c>
      <c r="D13" s="25">
        <v>2081</v>
      </c>
      <c r="E13" s="25">
        <v>756</v>
      </c>
      <c r="F13" s="25">
        <v>749</v>
      </c>
      <c r="G13" s="25">
        <v>1505</v>
      </c>
      <c r="H13" s="25">
        <f t="shared" si="1"/>
        <v>283</v>
      </c>
      <c r="I13" s="25">
        <f t="shared" si="1"/>
        <v>293</v>
      </c>
      <c r="J13" s="25">
        <f t="shared" si="1"/>
        <v>576</v>
      </c>
      <c r="K13" s="26">
        <f t="shared" si="0"/>
        <v>72.76</v>
      </c>
      <c r="L13" s="26">
        <f t="shared" si="0"/>
        <v>71.88</v>
      </c>
      <c r="M13" s="27">
        <f t="shared" si="0"/>
        <v>72.32</v>
      </c>
    </row>
    <row r="14" spans="1:13" ht="13.5" customHeight="1">
      <c r="A14" s="24" t="s">
        <v>22</v>
      </c>
      <c r="B14" s="25">
        <v>1341</v>
      </c>
      <c r="C14" s="25">
        <v>1431</v>
      </c>
      <c r="D14" s="25">
        <v>2772</v>
      </c>
      <c r="E14" s="25">
        <v>996</v>
      </c>
      <c r="F14" s="25">
        <v>1055</v>
      </c>
      <c r="G14" s="25">
        <v>2051</v>
      </c>
      <c r="H14" s="25">
        <f t="shared" si="1"/>
        <v>345</v>
      </c>
      <c r="I14" s="25">
        <f t="shared" si="1"/>
        <v>376</v>
      </c>
      <c r="J14" s="25">
        <f t="shared" si="1"/>
        <v>721</v>
      </c>
      <c r="K14" s="26">
        <f t="shared" si="0"/>
        <v>74.27</v>
      </c>
      <c r="L14" s="26">
        <f t="shared" si="0"/>
        <v>73.72</v>
      </c>
      <c r="M14" s="27">
        <f t="shared" si="0"/>
        <v>73.99</v>
      </c>
    </row>
    <row r="15" spans="1:13" ht="13.5" customHeight="1">
      <c r="A15" s="24" t="s">
        <v>23</v>
      </c>
      <c r="B15" s="25">
        <v>6141</v>
      </c>
      <c r="C15" s="25">
        <v>6339</v>
      </c>
      <c r="D15" s="25">
        <v>12480</v>
      </c>
      <c r="E15" s="25">
        <v>4160</v>
      </c>
      <c r="F15" s="25">
        <v>4134</v>
      </c>
      <c r="G15" s="25">
        <v>8294</v>
      </c>
      <c r="H15" s="25">
        <f t="shared" si="1"/>
        <v>1981</v>
      </c>
      <c r="I15" s="25">
        <f t="shared" si="1"/>
        <v>2205</v>
      </c>
      <c r="J15" s="25">
        <f t="shared" si="1"/>
        <v>4186</v>
      </c>
      <c r="K15" s="26">
        <f t="shared" si="0"/>
        <v>67.74</v>
      </c>
      <c r="L15" s="26">
        <f t="shared" si="0"/>
        <v>65.22</v>
      </c>
      <c r="M15" s="27">
        <f t="shared" si="0"/>
        <v>66.46</v>
      </c>
    </row>
    <row r="16" spans="1:13" ht="13.5" customHeight="1">
      <c r="A16" s="24" t="s">
        <v>24</v>
      </c>
      <c r="B16" s="25">
        <v>2641</v>
      </c>
      <c r="C16" s="25">
        <v>2672</v>
      </c>
      <c r="D16" s="25">
        <v>5313</v>
      </c>
      <c r="E16" s="25">
        <v>1847</v>
      </c>
      <c r="F16" s="25">
        <v>1793</v>
      </c>
      <c r="G16" s="25">
        <v>3640</v>
      </c>
      <c r="H16" s="25">
        <f t="shared" si="1"/>
        <v>794</v>
      </c>
      <c r="I16" s="25">
        <f t="shared" si="1"/>
        <v>879</v>
      </c>
      <c r="J16" s="25">
        <f t="shared" si="1"/>
        <v>1673</v>
      </c>
      <c r="K16" s="26">
        <f t="shared" si="0"/>
        <v>69.94</v>
      </c>
      <c r="L16" s="26">
        <f t="shared" si="0"/>
        <v>67.1</v>
      </c>
      <c r="M16" s="27">
        <f t="shared" si="0"/>
        <v>68.51</v>
      </c>
    </row>
    <row r="17" spans="1:13" ht="13.5" customHeight="1">
      <c r="A17" s="24" t="s">
        <v>25</v>
      </c>
      <c r="B17" s="25">
        <v>5621</v>
      </c>
      <c r="C17" s="25">
        <v>6598</v>
      </c>
      <c r="D17" s="25">
        <v>12219</v>
      </c>
      <c r="E17" s="25">
        <v>3407</v>
      </c>
      <c r="F17" s="25">
        <v>3828</v>
      </c>
      <c r="G17" s="25">
        <v>7235</v>
      </c>
      <c r="H17" s="25">
        <f t="shared" si="1"/>
        <v>2214</v>
      </c>
      <c r="I17" s="25">
        <f t="shared" si="1"/>
        <v>2770</v>
      </c>
      <c r="J17" s="25">
        <f t="shared" si="1"/>
        <v>4984</v>
      </c>
      <c r="K17" s="26">
        <f t="shared" si="0"/>
        <v>60.61</v>
      </c>
      <c r="L17" s="26">
        <f t="shared" si="0"/>
        <v>58.02</v>
      </c>
      <c r="M17" s="27">
        <f t="shared" si="0"/>
        <v>59.21</v>
      </c>
    </row>
    <row r="18" spans="1:13" ht="13.5" customHeight="1">
      <c r="A18" s="24" t="s">
        <v>26</v>
      </c>
      <c r="B18" s="25">
        <v>706</v>
      </c>
      <c r="C18" s="25">
        <v>829</v>
      </c>
      <c r="D18" s="25">
        <v>1535</v>
      </c>
      <c r="E18" s="25">
        <v>526</v>
      </c>
      <c r="F18" s="25">
        <v>612</v>
      </c>
      <c r="G18" s="25">
        <v>1138</v>
      </c>
      <c r="H18" s="25">
        <f t="shared" si="1"/>
        <v>180</v>
      </c>
      <c r="I18" s="25">
        <f t="shared" si="1"/>
        <v>217</v>
      </c>
      <c r="J18" s="25">
        <f t="shared" si="1"/>
        <v>397</v>
      </c>
      <c r="K18" s="26">
        <f t="shared" si="0"/>
        <v>74.5</v>
      </c>
      <c r="L18" s="26">
        <f t="shared" si="0"/>
        <v>73.82</v>
      </c>
      <c r="M18" s="27">
        <f t="shared" si="0"/>
        <v>74.14</v>
      </c>
    </row>
    <row r="19" spans="1:13" ht="13.5" customHeight="1">
      <c r="A19" s="24" t="s">
        <v>27</v>
      </c>
      <c r="B19" s="25">
        <v>423</v>
      </c>
      <c r="C19" s="25">
        <v>470</v>
      </c>
      <c r="D19" s="25">
        <v>893</v>
      </c>
      <c r="E19" s="25">
        <v>318</v>
      </c>
      <c r="F19" s="25">
        <v>370</v>
      </c>
      <c r="G19" s="25">
        <v>688</v>
      </c>
      <c r="H19" s="25">
        <f t="shared" si="1"/>
        <v>105</v>
      </c>
      <c r="I19" s="25">
        <f t="shared" si="1"/>
        <v>100</v>
      </c>
      <c r="J19" s="25">
        <f t="shared" si="1"/>
        <v>205</v>
      </c>
      <c r="K19" s="26">
        <f t="shared" si="0"/>
        <v>75.18</v>
      </c>
      <c r="L19" s="26">
        <f t="shared" si="0"/>
        <v>78.72</v>
      </c>
      <c r="M19" s="27">
        <f t="shared" si="0"/>
        <v>77.04</v>
      </c>
    </row>
    <row r="20" spans="1:13" ht="13.5" customHeight="1">
      <c r="A20" s="24" t="s">
        <v>28</v>
      </c>
      <c r="B20" s="25">
        <v>985</v>
      </c>
      <c r="C20" s="25">
        <v>1195</v>
      </c>
      <c r="D20" s="25">
        <v>2180</v>
      </c>
      <c r="E20" s="25">
        <v>660</v>
      </c>
      <c r="F20" s="25">
        <v>772</v>
      </c>
      <c r="G20" s="25">
        <v>1432</v>
      </c>
      <c r="H20" s="25">
        <f t="shared" si="1"/>
        <v>325</v>
      </c>
      <c r="I20" s="25">
        <f t="shared" si="1"/>
        <v>423</v>
      </c>
      <c r="J20" s="25">
        <f t="shared" si="1"/>
        <v>748</v>
      </c>
      <c r="K20" s="26">
        <f t="shared" si="0"/>
        <v>67.01</v>
      </c>
      <c r="L20" s="26">
        <f t="shared" si="0"/>
        <v>64.6</v>
      </c>
      <c r="M20" s="27">
        <f t="shared" si="0"/>
        <v>65.69</v>
      </c>
    </row>
    <row r="21" spans="1:13" ht="13.5" customHeight="1">
      <c r="A21" s="24" t="s">
        <v>29</v>
      </c>
      <c r="B21" s="25">
        <v>1485</v>
      </c>
      <c r="C21" s="25">
        <v>1709</v>
      </c>
      <c r="D21" s="25">
        <v>3194</v>
      </c>
      <c r="E21" s="25">
        <v>901</v>
      </c>
      <c r="F21" s="25">
        <v>1042</v>
      </c>
      <c r="G21" s="25">
        <v>1943</v>
      </c>
      <c r="H21" s="25">
        <f t="shared" si="1"/>
        <v>584</v>
      </c>
      <c r="I21" s="25">
        <f t="shared" si="1"/>
        <v>667</v>
      </c>
      <c r="J21" s="25">
        <f t="shared" si="1"/>
        <v>1251</v>
      </c>
      <c r="K21" s="26">
        <f t="shared" si="0"/>
        <v>60.67</v>
      </c>
      <c r="L21" s="26">
        <f t="shared" si="0"/>
        <v>60.97</v>
      </c>
      <c r="M21" s="27">
        <f t="shared" si="0"/>
        <v>60.83</v>
      </c>
    </row>
    <row r="22" spans="1:13" ht="13.5" customHeight="1">
      <c r="A22" s="24" t="s">
        <v>30</v>
      </c>
      <c r="B22" s="25">
        <v>1466</v>
      </c>
      <c r="C22" s="25">
        <v>1625</v>
      </c>
      <c r="D22" s="25">
        <v>3091</v>
      </c>
      <c r="E22" s="25">
        <v>1061</v>
      </c>
      <c r="F22" s="25">
        <v>1121</v>
      </c>
      <c r="G22" s="25">
        <v>2182</v>
      </c>
      <c r="H22" s="25">
        <f t="shared" si="1"/>
        <v>405</v>
      </c>
      <c r="I22" s="25">
        <f t="shared" si="1"/>
        <v>504</v>
      </c>
      <c r="J22" s="25">
        <f t="shared" si="1"/>
        <v>909</v>
      </c>
      <c r="K22" s="26">
        <f t="shared" si="0"/>
        <v>72.37</v>
      </c>
      <c r="L22" s="26">
        <f t="shared" si="0"/>
        <v>68.98</v>
      </c>
      <c r="M22" s="27">
        <f t="shared" si="0"/>
        <v>70.59</v>
      </c>
    </row>
    <row r="23" spans="1:13" ht="13.5" customHeight="1">
      <c r="A23" s="24" t="s">
        <v>31</v>
      </c>
      <c r="B23" s="25">
        <v>7983</v>
      </c>
      <c r="C23" s="25">
        <v>9617</v>
      </c>
      <c r="D23" s="25">
        <v>17600</v>
      </c>
      <c r="E23" s="25">
        <v>5078</v>
      </c>
      <c r="F23" s="25">
        <v>5949</v>
      </c>
      <c r="G23" s="25">
        <v>11027</v>
      </c>
      <c r="H23" s="25">
        <f t="shared" si="1"/>
        <v>2905</v>
      </c>
      <c r="I23" s="25">
        <f t="shared" si="1"/>
        <v>3668</v>
      </c>
      <c r="J23" s="25">
        <f t="shared" si="1"/>
        <v>6573</v>
      </c>
      <c r="K23" s="26">
        <f t="shared" si="0"/>
        <v>63.61</v>
      </c>
      <c r="L23" s="26">
        <f t="shared" si="0"/>
        <v>61.86</v>
      </c>
      <c r="M23" s="27">
        <f aca="true" t="shared" si="2" ref="K23:M25">ROUND(G23/D23*100,2)</f>
        <v>62.65</v>
      </c>
    </row>
    <row r="24" spans="1:13" ht="13.5" customHeight="1">
      <c r="A24" s="24" t="s">
        <v>32</v>
      </c>
      <c r="B24" s="25">
        <v>489</v>
      </c>
      <c r="C24" s="25">
        <v>482</v>
      </c>
      <c r="D24" s="25">
        <v>971</v>
      </c>
      <c r="E24" s="25">
        <v>367</v>
      </c>
      <c r="F24" s="25">
        <v>377</v>
      </c>
      <c r="G24" s="25">
        <v>744</v>
      </c>
      <c r="H24" s="25">
        <f t="shared" si="1"/>
        <v>122</v>
      </c>
      <c r="I24" s="25">
        <f t="shared" si="1"/>
        <v>105</v>
      </c>
      <c r="J24" s="25">
        <f t="shared" si="1"/>
        <v>227</v>
      </c>
      <c r="K24" s="26">
        <f t="shared" si="0"/>
        <v>75.05</v>
      </c>
      <c r="L24" s="26">
        <f t="shared" si="0"/>
        <v>78.22</v>
      </c>
      <c r="M24" s="27">
        <f t="shared" si="2"/>
        <v>76.62</v>
      </c>
    </row>
    <row r="25" spans="1:13" ht="13.5" customHeight="1">
      <c r="A25" s="24" t="s">
        <v>33</v>
      </c>
      <c r="B25" s="28">
        <f aca="true" t="shared" si="3" ref="B25:I25">SUM(B6:B24)</f>
        <v>39308</v>
      </c>
      <c r="C25" s="29">
        <f t="shared" si="3"/>
        <v>43802</v>
      </c>
      <c r="D25" s="28">
        <f>SUM(B25:C25)</f>
        <v>83110</v>
      </c>
      <c r="E25" s="30">
        <f t="shared" si="3"/>
        <v>26483</v>
      </c>
      <c r="F25" s="29">
        <f t="shared" si="3"/>
        <v>28569</v>
      </c>
      <c r="G25" s="31">
        <f>SUM(E25:F25)</f>
        <v>55052</v>
      </c>
      <c r="H25" s="30">
        <f t="shared" si="3"/>
        <v>12825</v>
      </c>
      <c r="I25" s="29">
        <f t="shared" si="3"/>
        <v>15233</v>
      </c>
      <c r="J25" s="31">
        <f>SUM(H25:I25)</f>
        <v>28058</v>
      </c>
      <c r="K25" s="26">
        <f t="shared" si="2"/>
        <v>67.37</v>
      </c>
      <c r="L25" s="26">
        <f t="shared" si="2"/>
        <v>65.22</v>
      </c>
      <c r="M25" s="27">
        <f t="shared" si="2"/>
        <v>66.24</v>
      </c>
    </row>
    <row r="26" spans="1:13" ht="13.5" customHeight="1">
      <c r="A26" s="24"/>
      <c r="B26" s="28"/>
      <c r="C26" s="29"/>
      <c r="D26" s="28"/>
      <c r="E26" s="30"/>
      <c r="F26" s="29"/>
      <c r="G26" s="31"/>
      <c r="H26" s="30"/>
      <c r="I26" s="29"/>
      <c r="J26" s="31"/>
      <c r="K26" s="26"/>
      <c r="L26" s="26"/>
      <c r="M26" s="27"/>
    </row>
    <row r="27" spans="1:13" ht="13.5" customHeight="1">
      <c r="A27" s="24" t="s">
        <v>34</v>
      </c>
      <c r="B27" s="25">
        <v>49462</v>
      </c>
      <c r="C27" s="25">
        <v>61944</v>
      </c>
      <c r="D27" s="25">
        <v>111406</v>
      </c>
      <c r="E27" s="25">
        <v>28947</v>
      </c>
      <c r="F27" s="25">
        <v>33848</v>
      </c>
      <c r="G27" s="25">
        <v>62795</v>
      </c>
      <c r="H27" s="25">
        <f>B27-E27</f>
        <v>20515</v>
      </c>
      <c r="I27" s="25">
        <f>C27-F27</f>
        <v>28096</v>
      </c>
      <c r="J27" s="25">
        <f>D27-G27</f>
        <v>48611</v>
      </c>
      <c r="K27" s="26">
        <f aca="true" t="shared" si="4" ref="K27:K35">ROUND(E27/B27*100,2)</f>
        <v>58.52</v>
      </c>
      <c r="L27" s="26">
        <f aca="true" t="shared" si="5" ref="L27:L35">ROUND(F27/C27*100,2)</f>
        <v>54.64</v>
      </c>
      <c r="M27" s="27">
        <f aca="true" t="shared" si="6" ref="M27:M35">ROUND(G27/D27*100,2)</f>
        <v>56.37</v>
      </c>
    </row>
    <row r="28" spans="1:13" ht="13.5" customHeight="1">
      <c r="A28" s="32" t="s">
        <v>72</v>
      </c>
      <c r="B28" s="28">
        <f>SUM(B25,B27)</f>
        <v>88770</v>
      </c>
      <c r="C28" s="29">
        <f>SUM(C25,C27)</f>
        <v>105746</v>
      </c>
      <c r="D28" s="28">
        <f>SUM(B28:C28)</f>
        <v>194516</v>
      </c>
      <c r="E28" s="30">
        <f>SUM(E25,E27)</f>
        <v>55430</v>
      </c>
      <c r="F28" s="29">
        <f>SUM(F25,F27)</f>
        <v>62417</v>
      </c>
      <c r="G28" s="31">
        <f>SUM(E28:F28)</f>
        <v>117847</v>
      </c>
      <c r="H28" s="25">
        <f aca="true" t="shared" si="7" ref="H28:H35">B28-E28</f>
        <v>33340</v>
      </c>
      <c r="I28" s="25">
        <f aca="true" t="shared" si="8" ref="I28:I35">C28-F28</f>
        <v>43329</v>
      </c>
      <c r="J28" s="25">
        <f aca="true" t="shared" si="9" ref="J28:J35">D28-G28</f>
        <v>76669</v>
      </c>
      <c r="K28" s="26">
        <f t="shared" si="4"/>
        <v>62.44</v>
      </c>
      <c r="L28" s="26">
        <f t="shared" si="5"/>
        <v>59.03</v>
      </c>
      <c r="M28" s="27">
        <f t="shared" si="6"/>
        <v>60.58</v>
      </c>
    </row>
    <row r="29" spans="1:13" ht="13.5" customHeight="1">
      <c r="A29" s="24"/>
      <c r="B29" s="28"/>
      <c r="C29" s="29"/>
      <c r="D29" s="28"/>
      <c r="E29" s="30"/>
      <c r="F29" s="29"/>
      <c r="G29" s="31"/>
      <c r="H29" s="25"/>
      <c r="I29" s="25"/>
      <c r="J29" s="25"/>
      <c r="K29" s="26"/>
      <c r="L29" s="26"/>
      <c r="M29" s="27"/>
    </row>
    <row r="30" spans="1:13" ht="13.5" customHeight="1">
      <c r="A30" s="33" t="s">
        <v>35</v>
      </c>
      <c r="B30" s="25">
        <v>54065</v>
      </c>
      <c r="C30" s="25">
        <v>61971</v>
      </c>
      <c r="D30" s="28">
        <f>SUM(B30:C30)</f>
        <v>116036</v>
      </c>
      <c r="E30" s="25">
        <v>32881</v>
      </c>
      <c r="F30" s="25">
        <v>36049</v>
      </c>
      <c r="G30" s="29">
        <f>SUM(E30:F30)</f>
        <v>68930</v>
      </c>
      <c r="H30" s="25">
        <f t="shared" si="7"/>
        <v>21184</v>
      </c>
      <c r="I30" s="25">
        <f t="shared" si="8"/>
        <v>25922</v>
      </c>
      <c r="J30" s="25">
        <f t="shared" si="9"/>
        <v>47106</v>
      </c>
      <c r="K30" s="26">
        <f t="shared" si="4"/>
        <v>60.82</v>
      </c>
      <c r="L30" s="26">
        <f t="shared" si="5"/>
        <v>58.17</v>
      </c>
      <c r="M30" s="27">
        <f t="shared" si="6"/>
        <v>59.4</v>
      </c>
    </row>
    <row r="31" spans="1:13" ht="13.5" customHeight="1">
      <c r="A31" s="33" t="s">
        <v>36</v>
      </c>
      <c r="B31" s="28">
        <f>+B28+B30</f>
        <v>142835</v>
      </c>
      <c r="C31" s="29">
        <f>+C28+C30</f>
        <v>167717</v>
      </c>
      <c r="D31" s="28">
        <f>SUM(B31:C31)</f>
        <v>310552</v>
      </c>
      <c r="E31" s="29">
        <f>+E28+E30</f>
        <v>88311</v>
      </c>
      <c r="F31" s="29">
        <f>+F28+F30</f>
        <v>98466</v>
      </c>
      <c r="G31" s="29">
        <f>SUM(E31:F31)</f>
        <v>186777</v>
      </c>
      <c r="H31" s="25">
        <f t="shared" si="7"/>
        <v>54524</v>
      </c>
      <c r="I31" s="25">
        <f t="shared" si="8"/>
        <v>69251</v>
      </c>
      <c r="J31" s="25">
        <f t="shared" si="9"/>
        <v>123775</v>
      </c>
      <c r="K31" s="26">
        <f t="shared" si="4"/>
        <v>61.83</v>
      </c>
      <c r="L31" s="26">
        <f t="shared" si="5"/>
        <v>58.71</v>
      </c>
      <c r="M31" s="27">
        <f t="shared" si="6"/>
        <v>60.14</v>
      </c>
    </row>
    <row r="32" spans="1:13" ht="13.5" customHeight="1">
      <c r="A32" s="24"/>
      <c r="B32" s="28"/>
      <c r="C32" s="29"/>
      <c r="D32" s="28"/>
      <c r="E32" s="30"/>
      <c r="F32" s="29"/>
      <c r="G32" s="31"/>
      <c r="H32" s="25"/>
      <c r="I32" s="25"/>
      <c r="J32" s="25"/>
      <c r="K32" s="26"/>
      <c r="L32" s="26"/>
      <c r="M32" s="27"/>
    </row>
    <row r="33" spans="1:13" ht="13.5" customHeight="1">
      <c r="A33" s="24" t="s">
        <v>46</v>
      </c>
      <c r="B33" s="25">
        <v>413229</v>
      </c>
      <c r="C33" s="25">
        <v>458248</v>
      </c>
      <c r="D33" s="28">
        <f>SUM(B33:C33)</f>
        <v>871477</v>
      </c>
      <c r="E33" s="25">
        <v>278760</v>
      </c>
      <c r="F33" s="25">
        <v>298560</v>
      </c>
      <c r="G33" s="29">
        <f>SUM(E33:F33)</f>
        <v>577320</v>
      </c>
      <c r="H33" s="25">
        <f t="shared" si="7"/>
        <v>134469</v>
      </c>
      <c r="I33" s="25">
        <f t="shared" si="8"/>
        <v>159688</v>
      </c>
      <c r="J33" s="25">
        <f t="shared" si="9"/>
        <v>294157</v>
      </c>
      <c r="K33" s="26">
        <f t="shared" si="4"/>
        <v>67.46</v>
      </c>
      <c r="L33" s="26">
        <f t="shared" si="5"/>
        <v>65.15</v>
      </c>
      <c r="M33" s="27">
        <f t="shared" si="6"/>
        <v>66.25</v>
      </c>
    </row>
    <row r="34" spans="1:13" ht="13.5" customHeight="1">
      <c r="A34" s="24" t="s">
        <v>47</v>
      </c>
      <c r="B34" s="25">
        <v>1719773</v>
      </c>
      <c r="C34" s="25">
        <v>1984402</v>
      </c>
      <c r="D34" s="29">
        <f>SUM(B34:C34)</f>
        <v>3704175</v>
      </c>
      <c r="E34" s="6">
        <v>1004641</v>
      </c>
      <c r="F34" s="25">
        <v>1105518</v>
      </c>
      <c r="G34" s="29">
        <f>SUM(E34:F34)</f>
        <v>2110159</v>
      </c>
      <c r="H34" s="25">
        <f t="shared" si="7"/>
        <v>715132</v>
      </c>
      <c r="I34" s="25">
        <f t="shared" si="8"/>
        <v>878884</v>
      </c>
      <c r="J34" s="25">
        <f t="shared" si="9"/>
        <v>1594016</v>
      </c>
      <c r="K34" s="26">
        <f t="shared" si="4"/>
        <v>58.42</v>
      </c>
      <c r="L34" s="26">
        <f t="shared" si="5"/>
        <v>55.71</v>
      </c>
      <c r="M34" s="27">
        <f>ROUND(G34/D34*100,2)</f>
        <v>56.97</v>
      </c>
    </row>
    <row r="35" spans="1:13" ht="13.5" customHeight="1" thickBot="1">
      <c r="A35" s="34" t="s">
        <v>48</v>
      </c>
      <c r="B35" s="35">
        <f>SUM(B33:B34)</f>
        <v>2133002</v>
      </c>
      <c r="C35" s="35">
        <f>SUM(C33:C34)</f>
        <v>2442650</v>
      </c>
      <c r="D35" s="35">
        <f>SUM(B35:C35)</f>
        <v>4575652</v>
      </c>
      <c r="E35" s="36">
        <f>SUM(E33:E34)</f>
        <v>1283401</v>
      </c>
      <c r="F35" s="36">
        <f>SUM(F33:F34)</f>
        <v>1404078</v>
      </c>
      <c r="G35" s="36">
        <f>SUM(E35:F35)</f>
        <v>2687479</v>
      </c>
      <c r="H35" s="37">
        <f t="shared" si="7"/>
        <v>849601</v>
      </c>
      <c r="I35" s="37">
        <f t="shared" si="8"/>
        <v>1038572</v>
      </c>
      <c r="J35" s="37">
        <f t="shared" si="9"/>
        <v>1888173</v>
      </c>
      <c r="K35" s="38">
        <f t="shared" si="4"/>
        <v>60.17</v>
      </c>
      <c r="L35" s="38">
        <f t="shared" si="5"/>
        <v>57.48</v>
      </c>
      <c r="M35" s="39">
        <f t="shared" si="6"/>
        <v>58.73</v>
      </c>
    </row>
    <row r="36" ht="13.5">
      <c r="G36" s="40"/>
    </row>
    <row r="37" ht="13.5">
      <c r="G37" s="40"/>
    </row>
    <row r="38" ht="13.5">
      <c r="G38" s="40"/>
    </row>
    <row r="39" ht="13.5">
      <c r="G39" s="40"/>
    </row>
    <row r="40" ht="13.5">
      <c r="G40" s="40"/>
    </row>
    <row r="41" ht="13.5">
      <c r="G41" s="40"/>
    </row>
    <row r="42" ht="13.5">
      <c r="G42" s="40"/>
    </row>
    <row r="43" ht="13.5">
      <c r="G43" s="40"/>
    </row>
    <row r="44" ht="13.5">
      <c r="G44" s="40"/>
    </row>
    <row r="45" ht="13.5">
      <c r="G45" s="40"/>
    </row>
    <row r="46" ht="13.5">
      <c r="G46" s="40"/>
    </row>
    <row r="47" ht="13.5">
      <c r="G47" s="40"/>
    </row>
    <row r="48" ht="13.5">
      <c r="G48" s="40"/>
    </row>
    <row r="49" ht="13.5">
      <c r="G49" s="40"/>
    </row>
    <row r="50" ht="13.5">
      <c r="G50" s="40"/>
    </row>
    <row r="51" ht="13.5">
      <c r="G51" s="40"/>
    </row>
    <row r="52" ht="13.5">
      <c r="G52" s="40"/>
    </row>
    <row r="53" ht="13.5">
      <c r="G53" s="40"/>
    </row>
    <row r="54" ht="13.5">
      <c r="G54" s="40"/>
    </row>
    <row r="55" ht="13.5">
      <c r="G55" s="40"/>
    </row>
    <row r="56" ht="13.5">
      <c r="G56" s="40"/>
    </row>
    <row r="57" ht="13.5">
      <c r="G57" s="40"/>
    </row>
    <row r="58" ht="13.5">
      <c r="G58" s="40"/>
    </row>
    <row r="59" ht="13.5">
      <c r="G59" s="40"/>
    </row>
    <row r="60" ht="13.5">
      <c r="G60" s="40"/>
    </row>
    <row r="61" ht="13.5">
      <c r="G61" s="40"/>
    </row>
    <row r="62" ht="13.5">
      <c r="G62" s="40"/>
    </row>
    <row r="63" ht="13.5">
      <c r="G63" s="40"/>
    </row>
    <row r="64" ht="13.5">
      <c r="G64" s="40"/>
    </row>
    <row r="65" ht="13.5">
      <c r="G65" s="40"/>
    </row>
    <row r="66" ht="13.5">
      <c r="G66" s="40"/>
    </row>
    <row r="67" ht="13.5">
      <c r="G67" s="40"/>
    </row>
    <row r="68" ht="13.5">
      <c r="G68" s="40"/>
    </row>
    <row r="69" ht="13.5">
      <c r="G69" s="40"/>
    </row>
    <row r="70" ht="13.5">
      <c r="G70" s="40"/>
    </row>
    <row r="71" ht="13.5">
      <c r="G71" s="40"/>
    </row>
    <row r="72" ht="13.5">
      <c r="G72" s="40"/>
    </row>
  </sheetData>
  <sheetProtection/>
  <mergeCells count="6">
    <mergeCell ref="L2:M2"/>
    <mergeCell ref="A3:A5"/>
    <mergeCell ref="B3:D3"/>
    <mergeCell ref="E3:G3"/>
    <mergeCell ref="H3:J3"/>
    <mergeCell ref="K3:M3"/>
  </mergeCells>
  <printOptions/>
  <pageMargins left="0.7874015748031497" right="0.7874015748031497" top="1.1811023622047245" bottom="1.1811023622047245" header="0.5118110236220472" footer="0.5118110236220472"/>
  <pageSetup fitToHeight="1" fitToWidth="1" horizontalDpi="600" verticalDpi="600" orientation="landscape" paperSize="9" scale="99" r:id="rId1"/>
  <ignoredErrors>
    <ignoredError sqref="G35 G25:G26 D25:D26 D28:D29 G28:G29 G31:G32 D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SheetLayoutView="85" zoomScalePageLayoutView="0" workbookViewId="0" topLeftCell="A1">
      <pane xSplit="1" ySplit="4" topLeftCell="B5" activePane="bottomRight" state="frozen"/>
      <selection pane="topLeft" activeCell="D2" sqref="D2"/>
      <selection pane="topRight" activeCell="D2" sqref="D2"/>
      <selection pane="bottomLeft" activeCell="D2" sqref="D2"/>
      <selection pane="bottomRight" activeCell="H23" sqref="H23"/>
    </sheetView>
  </sheetViews>
  <sheetFormatPr defaultColWidth="9.00390625" defaultRowHeight="13.5"/>
  <cols>
    <col min="1" max="1" width="11.375" style="8" customWidth="1"/>
    <col min="2" max="13" width="9.625" style="8" customWidth="1"/>
    <col min="14" max="16384" width="9.00390625" style="8" customWidth="1"/>
  </cols>
  <sheetData>
    <row r="1" spans="1:13" ht="19.5" customHeight="1" thickBot="1">
      <c r="A1" s="7" t="s">
        <v>65</v>
      </c>
      <c r="L1" s="105" t="s">
        <v>71</v>
      </c>
      <c r="M1" s="105"/>
    </row>
    <row r="2" spans="1:13" ht="12.75" customHeight="1">
      <c r="A2" s="106" t="s">
        <v>53</v>
      </c>
      <c r="B2" s="109" t="s">
        <v>38</v>
      </c>
      <c r="C2" s="110"/>
      <c r="D2" s="111"/>
      <c r="E2" s="112" t="s">
        <v>54</v>
      </c>
      <c r="F2" s="110"/>
      <c r="G2" s="113"/>
      <c r="H2" s="112" t="s">
        <v>40</v>
      </c>
      <c r="I2" s="110"/>
      <c r="J2" s="113"/>
      <c r="K2" s="114" t="s">
        <v>41</v>
      </c>
      <c r="L2" s="115"/>
      <c r="M2" s="109"/>
    </row>
    <row r="3" spans="1:13" ht="12.75" customHeight="1">
      <c r="A3" s="107"/>
      <c r="B3" s="41"/>
      <c r="C3" s="41"/>
      <c r="D3" s="42" t="s">
        <v>42</v>
      </c>
      <c r="E3" s="43"/>
      <c r="F3" s="41"/>
      <c r="G3" s="44" t="s">
        <v>42</v>
      </c>
      <c r="H3" s="43"/>
      <c r="I3" s="41"/>
      <c r="J3" s="44" t="s">
        <v>42</v>
      </c>
      <c r="K3" s="45"/>
      <c r="L3" s="45"/>
      <c r="M3" s="46" t="s">
        <v>64</v>
      </c>
    </row>
    <row r="4" spans="1:13" ht="12.75" customHeight="1">
      <c r="A4" s="108"/>
      <c r="B4" s="47" t="s">
        <v>43</v>
      </c>
      <c r="C4" s="48" t="s">
        <v>44</v>
      </c>
      <c r="D4" s="47" t="s">
        <v>45</v>
      </c>
      <c r="E4" s="48" t="s">
        <v>43</v>
      </c>
      <c r="F4" s="48" t="s">
        <v>44</v>
      </c>
      <c r="G4" s="49" t="s">
        <v>45</v>
      </c>
      <c r="H4" s="10" t="s">
        <v>43</v>
      </c>
      <c r="I4" s="48" t="s">
        <v>44</v>
      </c>
      <c r="J4" s="49" t="s">
        <v>45</v>
      </c>
      <c r="K4" s="47" t="s">
        <v>43</v>
      </c>
      <c r="L4" s="48" t="s">
        <v>44</v>
      </c>
      <c r="M4" s="50" t="s">
        <v>45</v>
      </c>
    </row>
    <row r="5" spans="1:13" ht="12.75" customHeight="1">
      <c r="A5" s="51" t="s">
        <v>14</v>
      </c>
      <c r="B5" s="25">
        <v>0</v>
      </c>
      <c r="C5" s="25">
        <v>0</v>
      </c>
      <c r="D5" s="28">
        <f aca="true" t="shared" si="0" ref="D5:D34">SUM(B5:C5)</f>
        <v>0</v>
      </c>
      <c r="E5" s="25">
        <v>0</v>
      </c>
      <c r="F5" s="25">
        <v>0</v>
      </c>
      <c r="G5" s="28">
        <f aca="true" t="shared" si="1" ref="G5:G34">SUM(E5:F5)</f>
        <v>0</v>
      </c>
      <c r="H5" s="25">
        <f>B5-E5</f>
        <v>0</v>
      </c>
      <c r="I5" s="25">
        <f>C5-F5</f>
        <v>0</v>
      </c>
      <c r="J5" s="25">
        <f>D5-G5</f>
        <v>0</v>
      </c>
      <c r="K5" s="52">
        <v>0</v>
      </c>
      <c r="L5" s="53">
        <v>0</v>
      </c>
      <c r="M5" s="54">
        <v>0</v>
      </c>
    </row>
    <row r="6" spans="1:13" ht="12.75" customHeight="1">
      <c r="A6" s="51" t="s">
        <v>15</v>
      </c>
      <c r="B6" s="25">
        <v>3</v>
      </c>
      <c r="C6" s="25">
        <v>0</v>
      </c>
      <c r="D6" s="28">
        <f t="shared" si="0"/>
        <v>3</v>
      </c>
      <c r="E6" s="25">
        <v>0</v>
      </c>
      <c r="F6" s="25">
        <v>0</v>
      </c>
      <c r="G6" s="28">
        <f t="shared" si="1"/>
        <v>0</v>
      </c>
      <c r="H6" s="25">
        <f aca="true" t="shared" si="2" ref="H6:H23">B6-E6</f>
        <v>3</v>
      </c>
      <c r="I6" s="25">
        <f aca="true" t="shared" si="3" ref="I6:I23">C6-F6</f>
        <v>0</v>
      </c>
      <c r="J6" s="25">
        <f aca="true" t="shared" si="4" ref="J6:J23">D6-G6</f>
        <v>3</v>
      </c>
      <c r="K6" s="52">
        <f>ROUND(E6/B6*100,2)</f>
        <v>0</v>
      </c>
      <c r="L6" s="53">
        <v>0</v>
      </c>
      <c r="M6" s="54">
        <f>ROUND(G6/D6*100,2)</f>
        <v>0</v>
      </c>
    </row>
    <row r="7" spans="1:13" ht="12.75" customHeight="1">
      <c r="A7" s="51" t="s">
        <v>16</v>
      </c>
      <c r="B7" s="25">
        <v>1</v>
      </c>
      <c r="C7" s="25">
        <v>2</v>
      </c>
      <c r="D7" s="28">
        <f t="shared" si="0"/>
        <v>3</v>
      </c>
      <c r="E7" s="25">
        <v>0</v>
      </c>
      <c r="F7" s="25">
        <v>0</v>
      </c>
      <c r="G7" s="28">
        <f t="shared" si="1"/>
        <v>0</v>
      </c>
      <c r="H7" s="25">
        <f t="shared" si="2"/>
        <v>1</v>
      </c>
      <c r="I7" s="25">
        <f t="shared" si="3"/>
        <v>2</v>
      </c>
      <c r="J7" s="25">
        <f t="shared" si="4"/>
        <v>3</v>
      </c>
      <c r="K7" s="52">
        <f>ROUND(E7/B7*100,2)</f>
        <v>0</v>
      </c>
      <c r="L7" s="53">
        <f>ROUND(F7/C7*100,2)</f>
        <v>0</v>
      </c>
      <c r="M7" s="54">
        <f>ROUND(G7/D7*100,2)</f>
        <v>0</v>
      </c>
    </row>
    <row r="8" spans="1:13" ht="12.75" customHeight="1">
      <c r="A8" s="51" t="s">
        <v>17</v>
      </c>
      <c r="B8" s="25">
        <v>0</v>
      </c>
      <c r="C8" s="25">
        <v>3</v>
      </c>
      <c r="D8" s="28">
        <f t="shared" si="0"/>
        <v>3</v>
      </c>
      <c r="E8" s="25">
        <v>0</v>
      </c>
      <c r="F8" s="25">
        <v>1</v>
      </c>
      <c r="G8" s="28">
        <f t="shared" si="1"/>
        <v>1</v>
      </c>
      <c r="H8" s="25">
        <f t="shared" si="2"/>
        <v>0</v>
      </c>
      <c r="I8" s="25">
        <f t="shared" si="3"/>
        <v>2</v>
      </c>
      <c r="J8" s="25">
        <f t="shared" si="4"/>
        <v>2</v>
      </c>
      <c r="K8" s="52">
        <v>0</v>
      </c>
      <c r="L8" s="53">
        <f>ROUND(F8/C8*100,2)</f>
        <v>33.33</v>
      </c>
      <c r="M8" s="54">
        <f>ROUND(G8/D8*100,2)</f>
        <v>33.33</v>
      </c>
    </row>
    <row r="9" spans="1:13" ht="12.75" customHeight="1">
      <c r="A9" s="51" t="s">
        <v>18</v>
      </c>
      <c r="B9" s="25">
        <v>1</v>
      </c>
      <c r="C9" s="25">
        <v>2</v>
      </c>
      <c r="D9" s="28">
        <f t="shared" si="0"/>
        <v>3</v>
      </c>
      <c r="E9" s="25">
        <v>0</v>
      </c>
      <c r="F9" s="25">
        <v>0</v>
      </c>
      <c r="G9" s="28">
        <f t="shared" si="1"/>
        <v>0</v>
      </c>
      <c r="H9" s="25">
        <f t="shared" si="2"/>
        <v>1</v>
      </c>
      <c r="I9" s="25">
        <f t="shared" si="3"/>
        <v>2</v>
      </c>
      <c r="J9" s="25">
        <f t="shared" si="4"/>
        <v>3</v>
      </c>
      <c r="K9" s="52">
        <f>ROUND(E9/B9*100,2)</f>
        <v>0</v>
      </c>
      <c r="L9" s="53">
        <f>ROUND(F9/C9*100,2)</f>
        <v>0</v>
      </c>
      <c r="M9" s="54">
        <f aca="true" t="shared" si="5" ref="M9:M34">ROUND(G9/D9*100,2)</f>
        <v>0</v>
      </c>
    </row>
    <row r="10" spans="1:13" ht="12.75" customHeight="1">
      <c r="A10" s="51" t="s">
        <v>19</v>
      </c>
      <c r="B10" s="25">
        <v>0</v>
      </c>
      <c r="C10" s="25">
        <v>0</v>
      </c>
      <c r="D10" s="28">
        <f t="shared" si="0"/>
        <v>0</v>
      </c>
      <c r="E10" s="25">
        <v>0</v>
      </c>
      <c r="F10" s="25">
        <v>0</v>
      </c>
      <c r="G10" s="28">
        <f t="shared" si="1"/>
        <v>0</v>
      </c>
      <c r="H10" s="25">
        <f t="shared" si="2"/>
        <v>0</v>
      </c>
      <c r="I10" s="25">
        <f t="shared" si="3"/>
        <v>0</v>
      </c>
      <c r="J10" s="25">
        <f t="shared" si="4"/>
        <v>0</v>
      </c>
      <c r="K10" s="52">
        <v>0</v>
      </c>
      <c r="L10" s="53">
        <v>0</v>
      </c>
      <c r="M10" s="54">
        <v>0</v>
      </c>
    </row>
    <row r="11" spans="1:13" ht="12.75" customHeight="1">
      <c r="A11" s="51" t="s">
        <v>20</v>
      </c>
      <c r="B11" s="25">
        <v>0</v>
      </c>
      <c r="C11" s="25">
        <v>0</v>
      </c>
      <c r="D11" s="28">
        <f t="shared" si="0"/>
        <v>0</v>
      </c>
      <c r="E11" s="25">
        <v>0</v>
      </c>
      <c r="F11" s="25">
        <v>0</v>
      </c>
      <c r="G11" s="28">
        <f t="shared" si="1"/>
        <v>0</v>
      </c>
      <c r="H11" s="25">
        <f t="shared" si="2"/>
        <v>0</v>
      </c>
      <c r="I11" s="25">
        <f t="shared" si="3"/>
        <v>0</v>
      </c>
      <c r="J11" s="25">
        <f t="shared" si="4"/>
        <v>0</v>
      </c>
      <c r="K11" s="52">
        <v>0</v>
      </c>
      <c r="L11" s="53">
        <v>0</v>
      </c>
      <c r="M11" s="54">
        <v>0</v>
      </c>
    </row>
    <row r="12" spans="1:13" ht="12.75" customHeight="1">
      <c r="A12" s="51" t="s">
        <v>21</v>
      </c>
      <c r="B12" s="25">
        <v>1</v>
      </c>
      <c r="C12" s="25">
        <v>1</v>
      </c>
      <c r="D12" s="28">
        <f t="shared" si="0"/>
        <v>2</v>
      </c>
      <c r="E12" s="25">
        <v>0</v>
      </c>
      <c r="F12" s="25">
        <v>0</v>
      </c>
      <c r="G12" s="28">
        <f t="shared" si="1"/>
        <v>0</v>
      </c>
      <c r="H12" s="25">
        <f t="shared" si="2"/>
        <v>1</v>
      </c>
      <c r="I12" s="25">
        <f t="shared" si="3"/>
        <v>1</v>
      </c>
      <c r="J12" s="25">
        <f t="shared" si="4"/>
        <v>2</v>
      </c>
      <c r="K12" s="52">
        <f aca="true" t="shared" si="6" ref="K12:L16">ROUND(E12/B12*100,2)</f>
        <v>0</v>
      </c>
      <c r="L12" s="53">
        <f t="shared" si="6"/>
        <v>0</v>
      </c>
      <c r="M12" s="54">
        <f t="shared" si="5"/>
        <v>0</v>
      </c>
    </row>
    <row r="13" spans="1:13" ht="12.75" customHeight="1">
      <c r="A13" s="51" t="s">
        <v>22</v>
      </c>
      <c r="B13" s="25">
        <v>1</v>
      </c>
      <c r="C13" s="25">
        <v>1</v>
      </c>
      <c r="D13" s="28">
        <f t="shared" si="0"/>
        <v>2</v>
      </c>
      <c r="E13" s="25">
        <v>0</v>
      </c>
      <c r="F13" s="25">
        <v>0</v>
      </c>
      <c r="G13" s="28">
        <f t="shared" si="1"/>
        <v>0</v>
      </c>
      <c r="H13" s="25">
        <f t="shared" si="2"/>
        <v>1</v>
      </c>
      <c r="I13" s="25">
        <f t="shared" si="3"/>
        <v>1</v>
      </c>
      <c r="J13" s="25">
        <f t="shared" si="4"/>
        <v>2</v>
      </c>
      <c r="K13" s="52">
        <f t="shared" si="6"/>
        <v>0</v>
      </c>
      <c r="L13" s="53">
        <f t="shared" si="6"/>
        <v>0</v>
      </c>
      <c r="M13" s="54">
        <f t="shared" si="5"/>
        <v>0</v>
      </c>
    </row>
    <row r="14" spans="1:13" ht="12.75" customHeight="1">
      <c r="A14" s="51" t="s">
        <v>23</v>
      </c>
      <c r="B14" s="25">
        <v>5</v>
      </c>
      <c r="C14" s="25">
        <v>7</v>
      </c>
      <c r="D14" s="28">
        <f t="shared" si="0"/>
        <v>12</v>
      </c>
      <c r="E14" s="25">
        <v>0</v>
      </c>
      <c r="F14" s="25">
        <v>1</v>
      </c>
      <c r="G14" s="28">
        <f t="shared" si="1"/>
        <v>1</v>
      </c>
      <c r="H14" s="25">
        <f t="shared" si="2"/>
        <v>5</v>
      </c>
      <c r="I14" s="25">
        <f t="shared" si="3"/>
        <v>6</v>
      </c>
      <c r="J14" s="25">
        <f t="shared" si="4"/>
        <v>11</v>
      </c>
      <c r="K14" s="52">
        <f t="shared" si="6"/>
        <v>0</v>
      </c>
      <c r="L14" s="53">
        <f t="shared" si="6"/>
        <v>14.29</v>
      </c>
      <c r="M14" s="54">
        <f t="shared" si="5"/>
        <v>8.33</v>
      </c>
    </row>
    <row r="15" spans="1:13" ht="12.75" customHeight="1">
      <c r="A15" s="51" t="s">
        <v>24</v>
      </c>
      <c r="B15" s="25">
        <v>2</v>
      </c>
      <c r="C15" s="25">
        <v>3</v>
      </c>
      <c r="D15" s="28">
        <f t="shared" si="0"/>
        <v>5</v>
      </c>
      <c r="E15" s="25">
        <v>0</v>
      </c>
      <c r="F15" s="25">
        <v>0</v>
      </c>
      <c r="G15" s="28">
        <f t="shared" si="1"/>
        <v>0</v>
      </c>
      <c r="H15" s="25">
        <f t="shared" si="2"/>
        <v>2</v>
      </c>
      <c r="I15" s="25">
        <f t="shared" si="3"/>
        <v>3</v>
      </c>
      <c r="J15" s="25">
        <f t="shared" si="4"/>
        <v>5</v>
      </c>
      <c r="K15" s="52">
        <f t="shared" si="6"/>
        <v>0</v>
      </c>
      <c r="L15" s="53">
        <f t="shared" si="6"/>
        <v>0</v>
      </c>
      <c r="M15" s="54">
        <f t="shared" si="5"/>
        <v>0</v>
      </c>
    </row>
    <row r="16" spans="1:13" ht="12.75" customHeight="1">
      <c r="A16" s="51" t="s">
        <v>25</v>
      </c>
      <c r="B16" s="25">
        <v>2</v>
      </c>
      <c r="C16" s="25">
        <v>1</v>
      </c>
      <c r="D16" s="28">
        <f t="shared" si="0"/>
        <v>3</v>
      </c>
      <c r="E16" s="25">
        <v>0</v>
      </c>
      <c r="F16" s="25">
        <v>0</v>
      </c>
      <c r="G16" s="28">
        <f t="shared" si="1"/>
        <v>0</v>
      </c>
      <c r="H16" s="25">
        <f t="shared" si="2"/>
        <v>2</v>
      </c>
      <c r="I16" s="25">
        <f t="shared" si="3"/>
        <v>1</v>
      </c>
      <c r="J16" s="25">
        <f t="shared" si="4"/>
        <v>3</v>
      </c>
      <c r="K16" s="52">
        <f t="shared" si="6"/>
        <v>0</v>
      </c>
      <c r="L16" s="53">
        <f t="shared" si="6"/>
        <v>0</v>
      </c>
      <c r="M16" s="54">
        <f t="shared" si="5"/>
        <v>0</v>
      </c>
    </row>
    <row r="17" spans="1:13" ht="12.75" customHeight="1">
      <c r="A17" s="51" t="s">
        <v>26</v>
      </c>
      <c r="B17" s="25">
        <v>0</v>
      </c>
      <c r="C17" s="25">
        <v>0</v>
      </c>
      <c r="D17" s="28">
        <f t="shared" si="0"/>
        <v>0</v>
      </c>
      <c r="E17" s="25">
        <v>0</v>
      </c>
      <c r="F17" s="25">
        <v>0</v>
      </c>
      <c r="G17" s="28">
        <f t="shared" si="1"/>
        <v>0</v>
      </c>
      <c r="H17" s="25">
        <f t="shared" si="2"/>
        <v>0</v>
      </c>
      <c r="I17" s="25">
        <f t="shared" si="3"/>
        <v>0</v>
      </c>
      <c r="J17" s="25">
        <f t="shared" si="4"/>
        <v>0</v>
      </c>
      <c r="K17" s="52">
        <v>0</v>
      </c>
      <c r="L17" s="53">
        <v>0</v>
      </c>
      <c r="M17" s="54">
        <v>0</v>
      </c>
    </row>
    <row r="18" spans="1:13" ht="12.75" customHeight="1">
      <c r="A18" s="51" t="s">
        <v>27</v>
      </c>
      <c r="B18" s="25">
        <v>0</v>
      </c>
      <c r="C18" s="25">
        <v>0</v>
      </c>
      <c r="D18" s="28">
        <f t="shared" si="0"/>
        <v>0</v>
      </c>
      <c r="E18" s="25">
        <v>0</v>
      </c>
      <c r="F18" s="25">
        <v>0</v>
      </c>
      <c r="G18" s="28">
        <f t="shared" si="1"/>
        <v>0</v>
      </c>
      <c r="H18" s="25">
        <f t="shared" si="2"/>
        <v>0</v>
      </c>
      <c r="I18" s="25">
        <f t="shared" si="3"/>
        <v>0</v>
      </c>
      <c r="J18" s="25">
        <f t="shared" si="4"/>
        <v>0</v>
      </c>
      <c r="K18" s="52">
        <v>0</v>
      </c>
      <c r="L18" s="53">
        <v>0</v>
      </c>
      <c r="M18" s="54">
        <v>0</v>
      </c>
    </row>
    <row r="19" spans="1:13" ht="12.75" customHeight="1">
      <c r="A19" s="51" t="s">
        <v>28</v>
      </c>
      <c r="B19" s="25">
        <v>1</v>
      </c>
      <c r="C19" s="25">
        <v>1</v>
      </c>
      <c r="D19" s="28">
        <f t="shared" si="0"/>
        <v>2</v>
      </c>
      <c r="E19" s="25">
        <v>0</v>
      </c>
      <c r="F19" s="25">
        <v>0</v>
      </c>
      <c r="G19" s="28">
        <f t="shared" si="1"/>
        <v>0</v>
      </c>
      <c r="H19" s="25">
        <f t="shared" si="2"/>
        <v>1</v>
      </c>
      <c r="I19" s="25">
        <f t="shared" si="3"/>
        <v>1</v>
      </c>
      <c r="J19" s="25">
        <f t="shared" si="4"/>
        <v>2</v>
      </c>
      <c r="K19" s="52">
        <f>ROUND(E19/B19*100,2)</f>
        <v>0</v>
      </c>
      <c r="L19" s="53">
        <f>ROUND(F19/C19*100,2)</f>
        <v>0</v>
      </c>
      <c r="M19" s="54">
        <f t="shared" si="5"/>
        <v>0</v>
      </c>
    </row>
    <row r="20" spans="1:13" ht="12.75" customHeight="1">
      <c r="A20" s="51" t="s">
        <v>29</v>
      </c>
      <c r="B20" s="25">
        <v>1</v>
      </c>
      <c r="C20" s="25">
        <v>1</v>
      </c>
      <c r="D20" s="28">
        <f t="shared" si="0"/>
        <v>2</v>
      </c>
      <c r="E20" s="25">
        <v>0</v>
      </c>
      <c r="F20" s="25">
        <v>0</v>
      </c>
      <c r="G20" s="28">
        <f t="shared" si="1"/>
        <v>0</v>
      </c>
      <c r="H20" s="25">
        <f t="shared" si="2"/>
        <v>1</v>
      </c>
      <c r="I20" s="25">
        <f t="shared" si="3"/>
        <v>1</v>
      </c>
      <c r="J20" s="25">
        <f t="shared" si="4"/>
        <v>2</v>
      </c>
      <c r="K20" s="52">
        <f>ROUND(E20/B20*100,2)</f>
        <v>0</v>
      </c>
      <c r="L20" s="53">
        <f>ROUND(F20/C20*100,2)</f>
        <v>0</v>
      </c>
      <c r="M20" s="54">
        <f t="shared" si="5"/>
        <v>0</v>
      </c>
    </row>
    <row r="21" spans="1:13" ht="12.75" customHeight="1">
      <c r="A21" s="51" t="s">
        <v>30</v>
      </c>
      <c r="B21" s="25">
        <v>0</v>
      </c>
      <c r="C21" s="25">
        <v>0</v>
      </c>
      <c r="D21" s="28">
        <f t="shared" si="0"/>
        <v>0</v>
      </c>
      <c r="E21" s="25">
        <v>0</v>
      </c>
      <c r="F21" s="25">
        <v>0</v>
      </c>
      <c r="G21" s="28">
        <f t="shared" si="1"/>
        <v>0</v>
      </c>
      <c r="H21" s="25">
        <f t="shared" si="2"/>
        <v>0</v>
      </c>
      <c r="I21" s="25">
        <f t="shared" si="3"/>
        <v>0</v>
      </c>
      <c r="J21" s="25">
        <f t="shared" si="4"/>
        <v>0</v>
      </c>
      <c r="K21" s="52">
        <v>0</v>
      </c>
      <c r="L21" s="53">
        <v>0</v>
      </c>
      <c r="M21" s="54">
        <v>0</v>
      </c>
    </row>
    <row r="22" spans="1:13" ht="12.75" customHeight="1">
      <c r="A22" s="51" t="s">
        <v>31</v>
      </c>
      <c r="B22" s="25">
        <v>4</v>
      </c>
      <c r="C22" s="25">
        <v>6</v>
      </c>
      <c r="D22" s="28">
        <f t="shared" si="0"/>
        <v>10</v>
      </c>
      <c r="E22" s="25">
        <v>1</v>
      </c>
      <c r="F22" s="25">
        <v>0</v>
      </c>
      <c r="G22" s="28">
        <f t="shared" si="1"/>
        <v>1</v>
      </c>
      <c r="H22" s="25">
        <f t="shared" si="2"/>
        <v>3</v>
      </c>
      <c r="I22" s="25">
        <f t="shared" si="3"/>
        <v>6</v>
      </c>
      <c r="J22" s="25">
        <f t="shared" si="4"/>
        <v>9</v>
      </c>
      <c r="K22" s="52">
        <f>ROUND(E22/B22*100,2)</f>
        <v>25</v>
      </c>
      <c r="L22" s="53">
        <f aca="true" t="shared" si="7" ref="K22:L24">ROUND(F22/C22*100,2)</f>
        <v>0</v>
      </c>
      <c r="M22" s="54">
        <f t="shared" si="5"/>
        <v>10</v>
      </c>
    </row>
    <row r="23" spans="1:13" ht="12.75" customHeight="1">
      <c r="A23" s="51" t="s">
        <v>32</v>
      </c>
      <c r="B23" s="25">
        <v>1</v>
      </c>
      <c r="C23" s="25">
        <v>5</v>
      </c>
      <c r="D23" s="28">
        <f t="shared" si="0"/>
        <v>6</v>
      </c>
      <c r="E23" s="25">
        <v>0</v>
      </c>
      <c r="F23" s="25">
        <v>0</v>
      </c>
      <c r="G23" s="28">
        <f t="shared" si="1"/>
        <v>0</v>
      </c>
      <c r="H23" s="25">
        <f t="shared" si="2"/>
        <v>1</v>
      </c>
      <c r="I23" s="25">
        <f t="shared" si="3"/>
        <v>5</v>
      </c>
      <c r="J23" s="25">
        <f t="shared" si="4"/>
        <v>6</v>
      </c>
      <c r="K23" s="52">
        <f>ROUND(E23/B23*100,2)</f>
        <v>0</v>
      </c>
      <c r="L23" s="53">
        <f t="shared" si="7"/>
        <v>0</v>
      </c>
      <c r="M23" s="54">
        <f t="shared" si="5"/>
        <v>0</v>
      </c>
    </row>
    <row r="24" spans="1:13" ht="12.75" customHeight="1">
      <c r="A24" s="51" t="s">
        <v>33</v>
      </c>
      <c r="B24" s="28">
        <f>SUM(B5:B23)</f>
        <v>23</v>
      </c>
      <c r="C24" s="29">
        <f>SUM(C5:C23)</f>
        <v>33</v>
      </c>
      <c r="D24" s="28">
        <f t="shared" si="0"/>
        <v>56</v>
      </c>
      <c r="E24" s="29">
        <f>SUM(E5:E23)</f>
        <v>1</v>
      </c>
      <c r="F24" s="29">
        <f>SUM(F5:F23)</f>
        <v>2</v>
      </c>
      <c r="G24" s="28">
        <f t="shared" si="1"/>
        <v>3</v>
      </c>
      <c r="H24" s="30">
        <f>SUM(H5:H23)</f>
        <v>22</v>
      </c>
      <c r="I24" s="29">
        <f>SUM(I5:I23)</f>
        <v>31</v>
      </c>
      <c r="J24" s="31">
        <f>SUM(H24:I24)</f>
        <v>53</v>
      </c>
      <c r="K24" s="52">
        <f t="shared" si="7"/>
        <v>4.35</v>
      </c>
      <c r="L24" s="53">
        <f t="shared" si="7"/>
        <v>6.06</v>
      </c>
      <c r="M24" s="54">
        <f t="shared" si="5"/>
        <v>5.36</v>
      </c>
    </row>
    <row r="25" spans="1:13" ht="12.75" customHeight="1">
      <c r="A25" s="51"/>
      <c r="B25" s="28"/>
      <c r="C25" s="29"/>
      <c r="D25" s="28">
        <f t="shared" si="0"/>
        <v>0</v>
      </c>
      <c r="E25" s="29"/>
      <c r="F25" s="29"/>
      <c r="G25" s="28"/>
      <c r="H25" s="30"/>
      <c r="I25" s="29"/>
      <c r="J25" s="31"/>
      <c r="K25" s="52"/>
      <c r="L25" s="53"/>
      <c r="M25" s="55"/>
    </row>
    <row r="26" spans="1:13" ht="12.75" customHeight="1">
      <c r="A26" s="51" t="s">
        <v>34</v>
      </c>
      <c r="B26" s="25">
        <v>24</v>
      </c>
      <c r="C26" s="25">
        <v>32</v>
      </c>
      <c r="D26" s="28">
        <f t="shared" si="0"/>
        <v>56</v>
      </c>
      <c r="E26" s="25">
        <v>7</v>
      </c>
      <c r="F26" s="25">
        <v>7</v>
      </c>
      <c r="G26" s="28">
        <f t="shared" si="1"/>
        <v>14</v>
      </c>
      <c r="H26" s="25">
        <f>B26-E26</f>
        <v>17</v>
      </c>
      <c r="I26" s="25">
        <f>C26-F26</f>
        <v>25</v>
      </c>
      <c r="J26" s="25">
        <f>D26-G26</f>
        <v>42</v>
      </c>
      <c r="K26" s="52">
        <f>ROUND(E26/B26*100,2)</f>
        <v>29.17</v>
      </c>
      <c r="L26" s="53">
        <f>ROUND(F26/C26*100,2)</f>
        <v>21.88</v>
      </c>
      <c r="M26" s="54">
        <f t="shared" si="5"/>
        <v>25</v>
      </c>
    </row>
    <row r="27" spans="1:13" ht="12.75" customHeight="1">
      <c r="A27" s="32" t="s">
        <v>72</v>
      </c>
      <c r="B27" s="30">
        <f>SUM(B24,B26)</f>
        <v>47</v>
      </c>
      <c r="C27" s="29">
        <f>SUM(C24,C26)</f>
        <v>65</v>
      </c>
      <c r="D27" s="28">
        <f>SUM(B27:C27)</f>
        <v>112</v>
      </c>
      <c r="E27" s="29">
        <f>SUM(E24,E26)</f>
        <v>8</v>
      </c>
      <c r="F27" s="29">
        <f>SUM(F24,F26)</f>
        <v>9</v>
      </c>
      <c r="G27" s="28">
        <f>SUM(E27:F27)</f>
        <v>17</v>
      </c>
      <c r="H27" s="25">
        <f aca="true" t="shared" si="8" ref="H27:H34">B27-E27</f>
        <v>39</v>
      </c>
      <c r="I27" s="25">
        <f aca="true" t="shared" si="9" ref="I27:I34">C27-F27</f>
        <v>56</v>
      </c>
      <c r="J27" s="25">
        <f aca="true" t="shared" si="10" ref="J27:J34">D27-G27</f>
        <v>95</v>
      </c>
      <c r="K27" s="52">
        <f>ROUND(E27/B27*100,2)</f>
        <v>17.02</v>
      </c>
      <c r="L27" s="53">
        <f>ROUND(F27/C27*100,2)</f>
        <v>13.85</v>
      </c>
      <c r="M27" s="54">
        <f t="shared" si="5"/>
        <v>15.18</v>
      </c>
    </row>
    <row r="28" spans="1:13" ht="12.75" customHeight="1">
      <c r="A28" s="51"/>
      <c r="B28" s="28"/>
      <c r="C28" s="29"/>
      <c r="D28" s="28"/>
      <c r="E28" s="29"/>
      <c r="F28" s="29"/>
      <c r="G28" s="28"/>
      <c r="H28" s="25"/>
      <c r="I28" s="25"/>
      <c r="J28" s="25"/>
      <c r="K28" s="52"/>
      <c r="L28" s="53"/>
      <c r="M28" s="55"/>
    </row>
    <row r="29" spans="1:13" ht="12.75" customHeight="1">
      <c r="A29" s="33" t="s">
        <v>35</v>
      </c>
      <c r="B29" s="25">
        <v>11</v>
      </c>
      <c r="C29" s="25">
        <v>30</v>
      </c>
      <c r="D29" s="28">
        <f>SUM(B29:C29)</f>
        <v>41</v>
      </c>
      <c r="E29" s="25">
        <v>4</v>
      </c>
      <c r="F29" s="25">
        <v>4</v>
      </c>
      <c r="G29" s="28">
        <f t="shared" si="1"/>
        <v>8</v>
      </c>
      <c r="H29" s="25">
        <f t="shared" si="8"/>
        <v>7</v>
      </c>
      <c r="I29" s="25">
        <f t="shared" si="9"/>
        <v>26</v>
      </c>
      <c r="J29" s="25">
        <f t="shared" si="10"/>
        <v>33</v>
      </c>
      <c r="K29" s="52">
        <f>ROUND(E29/B29*100,2)</f>
        <v>36.36</v>
      </c>
      <c r="L29" s="53">
        <f>ROUND(F29/C29*100,2)</f>
        <v>13.33</v>
      </c>
      <c r="M29" s="54">
        <f t="shared" si="5"/>
        <v>19.51</v>
      </c>
    </row>
    <row r="30" spans="1:13" ht="12.75" customHeight="1">
      <c r="A30" s="33" t="s">
        <v>36</v>
      </c>
      <c r="B30" s="28">
        <f>B27+B29</f>
        <v>58</v>
      </c>
      <c r="C30" s="29">
        <f>C27+C29</f>
        <v>95</v>
      </c>
      <c r="D30" s="29">
        <f t="shared" si="0"/>
        <v>153</v>
      </c>
      <c r="E30" s="28">
        <f>E27+E29</f>
        <v>12</v>
      </c>
      <c r="F30" s="29">
        <f>F27+F29</f>
        <v>13</v>
      </c>
      <c r="G30" s="28">
        <f t="shared" si="1"/>
        <v>25</v>
      </c>
      <c r="H30" s="25">
        <f t="shared" si="8"/>
        <v>46</v>
      </c>
      <c r="I30" s="25">
        <f t="shared" si="9"/>
        <v>82</v>
      </c>
      <c r="J30" s="25">
        <f t="shared" si="10"/>
        <v>128</v>
      </c>
      <c r="K30" s="53">
        <f>ROUND(E30/B30*100,2)</f>
        <v>20.69</v>
      </c>
      <c r="L30" s="53">
        <f>ROUND(F30/C30*100,2)</f>
        <v>13.68</v>
      </c>
      <c r="M30" s="54">
        <f t="shared" si="5"/>
        <v>16.34</v>
      </c>
    </row>
    <row r="31" spans="1:13" ht="12.75" customHeight="1">
      <c r="A31" s="51"/>
      <c r="B31" s="28"/>
      <c r="C31" s="29"/>
      <c r="D31" s="28"/>
      <c r="E31" s="29"/>
      <c r="F31" s="29"/>
      <c r="G31" s="28"/>
      <c r="H31" s="25"/>
      <c r="I31" s="25"/>
      <c r="J31" s="25"/>
      <c r="K31" s="52"/>
      <c r="L31" s="53"/>
      <c r="M31" s="55"/>
    </row>
    <row r="32" spans="1:13" ht="12.75" customHeight="1">
      <c r="A32" s="51" t="s">
        <v>46</v>
      </c>
      <c r="B32" s="25">
        <v>362</v>
      </c>
      <c r="C32" s="25">
        <v>406</v>
      </c>
      <c r="D32" s="29">
        <f t="shared" si="0"/>
        <v>768</v>
      </c>
      <c r="E32" s="25">
        <v>26</v>
      </c>
      <c r="F32" s="25">
        <v>37</v>
      </c>
      <c r="G32" s="29">
        <f t="shared" si="1"/>
        <v>63</v>
      </c>
      <c r="H32" s="25">
        <f t="shared" si="8"/>
        <v>336</v>
      </c>
      <c r="I32" s="25">
        <f t="shared" si="9"/>
        <v>369</v>
      </c>
      <c r="J32" s="25">
        <f t="shared" si="10"/>
        <v>705</v>
      </c>
      <c r="K32" s="53">
        <f aca="true" t="shared" si="11" ref="K32:L34">ROUND(E32/B32*100,2)</f>
        <v>7.18</v>
      </c>
      <c r="L32" s="53">
        <f t="shared" si="11"/>
        <v>9.11</v>
      </c>
      <c r="M32" s="55">
        <f t="shared" si="5"/>
        <v>8.2</v>
      </c>
    </row>
    <row r="33" spans="1:13" ht="12.75" customHeight="1">
      <c r="A33" s="51" t="s">
        <v>47</v>
      </c>
      <c r="B33" s="25">
        <v>775</v>
      </c>
      <c r="C33" s="25">
        <v>1098</v>
      </c>
      <c r="D33" s="29">
        <f t="shared" si="0"/>
        <v>1873</v>
      </c>
      <c r="E33" s="25">
        <v>160</v>
      </c>
      <c r="F33" s="25">
        <v>159</v>
      </c>
      <c r="G33" s="29">
        <f t="shared" si="1"/>
        <v>319</v>
      </c>
      <c r="H33" s="25">
        <f t="shared" si="8"/>
        <v>615</v>
      </c>
      <c r="I33" s="25">
        <f t="shared" si="9"/>
        <v>939</v>
      </c>
      <c r="J33" s="25">
        <f t="shared" si="10"/>
        <v>1554</v>
      </c>
      <c r="K33" s="53">
        <f t="shared" si="11"/>
        <v>20.65</v>
      </c>
      <c r="L33" s="53">
        <f t="shared" si="11"/>
        <v>14.48</v>
      </c>
      <c r="M33" s="55">
        <f t="shared" si="5"/>
        <v>17.03</v>
      </c>
    </row>
    <row r="34" spans="1:13" ht="12.75" customHeight="1" thickBot="1">
      <c r="A34" s="56" t="s">
        <v>48</v>
      </c>
      <c r="B34" s="35">
        <f>SUM(B32:B33)</f>
        <v>1137</v>
      </c>
      <c r="C34" s="35">
        <f>SUM(C32:C33)</f>
        <v>1504</v>
      </c>
      <c r="D34" s="35">
        <f t="shared" si="0"/>
        <v>2641</v>
      </c>
      <c r="E34" s="35">
        <f>SUM(E32:E33)</f>
        <v>186</v>
      </c>
      <c r="F34" s="35">
        <f>SUM(F32:F33)</f>
        <v>196</v>
      </c>
      <c r="G34" s="35">
        <f t="shared" si="1"/>
        <v>382</v>
      </c>
      <c r="H34" s="37">
        <f t="shared" si="8"/>
        <v>951</v>
      </c>
      <c r="I34" s="37">
        <f t="shared" si="9"/>
        <v>1308</v>
      </c>
      <c r="J34" s="37">
        <f t="shared" si="10"/>
        <v>2259</v>
      </c>
      <c r="K34" s="57">
        <f t="shared" si="11"/>
        <v>16.36</v>
      </c>
      <c r="L34" s="57">
        <f t="shared" si="11"/>
        <v>13.03</v>
      </c>
      <c r="M34" s="58">
        <f t="shared" si="5"/>
        <v>14.46</v>
      </c>
    </row>
  </sheetData>
  <sheetProtection/>
  <mergeCells count="6">
    <mergeCell ref="L1:M1"/>
    <mergeCell ref="A2:A4"/>
    <mergeCell ref="B2:D2"/>
    <mergeCell ref="E2:G2"/>
    <mergeCell ref="H2:J2"/>
    <mergeCell ref="K2:M2"/>
  </mergeCells>
  <printOptions/>
  <pageMargins left="0.7874015748031497" right="0.7874015748031497" top="1.1811023622047245" bottom="1.1811023622047245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SheetLayoutView="100" zoomScalePageLayoutView="0" workbookViewId="0" topLeftCell="A1">
      <pane xSplit="1" ySplit="5" topLeftCell="B6" activePane="bottomRight" state="frozen"/>
      <selection pane="topLeft" activeCell="D2" sqref="D2"/>
      <selection pane="topRight" activeCell="D2" sqref="D2"/>
      <selection pane="bottomLeft" activeCell="D2" sqref="D2"/>
      <selection pane="bottomRight" activeCell="F28" sqref="F28:G28"/>
    </sheetView>
  </sheetViews>
  <sheetFormatPr defaultColWidth="9.00390625" defaultRowHeight="13.5"/>
  <cols>
    <col min="1" max="1" width="15.625" style="8" customWidth="1"/>
    <col min="2" max="9" width="12.625" style="8" customWidth="1"/>
    <col min="10" max="12" width="7.625" style="8" customWidth="1"/>
    <col min="13" max="16384" width="9.00390625" style="8" customWidth="1"/>
  </cols>
  <sheetData>
    <row r="1" spans="1:12" ht="15" thickBot="1">
      <c r="A1" s="59" t="s">
        <v>66</v>
      </c>
      <c r="K1" s="121" t="s">
        <v>71</v>
      </c>
      <c r="L1" s="121"/>
    </row>
    <row r="2" spans="1:12" ht="15" customHeight="1">
      <c r="A2" s="116" t="s">
        <v>0</v>
      </c>
      <c r="B2" s="60">
        <v>1</v>
      </c>
      <c r="C2" s="60">
        <v>2</v>
      </c>
      <c r="D2" s="60">
        <v>3</v>
      </c>
      <c r="E2" s="60">
        <v>4</v>
      </c>
      <c r="F2" s="118" t="s">
        <v>1</v>
      </c>
      <c r="G2" s="118" t="s">
        <v>2</v>
      </c>
      <c r="H2" s="118" t="s">
        <v>3</v>
      </c>
      <c r="I2" s="118" t="s">
        <v>4</v>
      </c>
      <c r="J2" s="122" t="s">
        <v>5</v>
      </c>
      <c r="K2" s="123"/>
      <c r="L2" s="124"/>
    </row>
    <row r="3" spans="1:12" ht="15" customHeight="1">
      <c r="A3" s="117"/>
      <c r="C3" s="61"/>
      <c r="D3" s="62" t="s">
        <v>6</v>
      </c>
      <c r="E3" s="62"/>
      <c r="F3" s="119"/>
      <c r="G3" s="119"/>
      <c r="H3" s="119"/>
      <c r="I3" s="119"/>
      <c r="J3" s="125"/>
      <c r="K3" s="126"/>
      <c r="L3" s="127"/>
    </row>
    <row r="4" spans="1:12" ht="15" customHeight="1">
      <c r="A4" s="117"/>
      <c r="B4" s="63" t="s">
        <v>73</v>
      </c>
      <c r="C4" s="63" t="s">
        <v>74</v>
      </c>
      <c r="D4" s="63" t="s">
        <v>75</v>
      </c>
      <c r="E4" s="63" t="s">
        <v>76</v>
      </c>
      <c r="F4" s="120"/>
      <c r="G4" s="120"/>
      <c r="H4" s="120"/>
      <c r="I4" s="120"/>
      <c r="J4" s="119" t="s">
        <v>7</v>
      </c>
      <c r="K4" s="119" t="s">
        <v>8</v>
      </c>
      <c r="L4" s="128" t="s">
        <v>9</v>
      </c>
    </row>
    <row r="5" spans="1:12" ht="15" customHeight="1">
      <c r="A5" s="117"/>
      <c r="B5" s="65" t="s">
        <v>77</v>
      </c>
      <c r="C5" s="65" t="s">
        <v>78</v>
      </c>
      <c r="D5" s="65" t="s">
        <v>79</v>
      </c>
      <c r="E5" s="65" t="s">
        <v>80</v>
      </c>
      <c r="F5" s="66" t="s">
        <v>10</v>
      </c>
      <c r="G5" s="66" t="s">
        <v>11</v>
      </c>
      <c r="H5" s="67" t="s">
        <v>12</v>
      </c>
      <c r="I5" s="66" t="s">
        <v>13</v>
      </c>
      <c r="J5" s="119"/>
      <c r="K5" s="119"/>
      <c r="L5" s="128"/>
    </row>
    <row r="6" spans="1:12" ht="12.75" customHeight="1">
      <c r="A6" s="68" t="s">
        <v>14</v>
      </c>
      <c r="B6" s="69">
        <v>60</v>
      </c>
      <c r="C6" s="69">
        <v>67</v>
      </c>
      <c r="D6" s="69">
        <v>512</v>
      </c>
      <c r="E6" s="69">
        <v>366</v>
      </c>
      <c r="F6" s="69">
        <v>1005</v>
      </c>
      <c r="G6" s="69">
        <v>38</v>
      </c>
      <c r="H6" s="69">
        <v>1043</v>
      </c>
      <c r="I6" s="69">
        <v>1043</v>
      </c>
      <c r="J6" s="70">
        <v>0</v>
      </c>
      <c r="K6" s="69">
        <v>0</v>
      </c>
      <c r="L6" s="71">
        <v>0</v>
      </c>
    </row>
    <row r="7" spans="1:12" ht="12.75" customHeight="1">
      <c r="A7" s="51" t="s">
        <v>15</v>
      </c>
      <c r="B7" s="69">
        <v>145</v>
      </c>
      <c r="C7" s="69">
        <v>133</v>
      </c>
      <c r="D7" s="69">
        <v>1122</v>
      </c>
      <c r="E7" s="69">
        <v>462</v>
      </c>
      <c r="F7" s="69">
        <v>1862</v>
      </c>
      <c r="G7" s="69">
        <v>59</v>
      </c>
      <c r="H7" s="69">
        <v>1921</v>
      </c>
      <c r="I7" s="69">
        <v>1921</v>
      </c>
      <c r="J7" s="70">
        <v>0</v>
      </c>
      <c r="K7" s="69">
        <v>0</v>
      </c>
      <c r="L7" s="71">
        <v>0</v>
      </c>
    </row>
    <row r="8" spans="1:12" ht="12.75" customHeight="1">
      <c r="A8" s="51" t="s">
        <v>16</v>
      </c>
      <c r="B8" s="69">
        <v>191</v>
      </c>
      <c r="C8" s="69">
        <v>160</v>
      </c>
      <c r="D8" s="69">
        <v>926</v>
      </c>
      <c r="E8" s="69">
        <v>661</v>
      </c>
      <c r="F8" s="69">
        <v>1938</v>
      </c>
      <c r="G8" s="69">
        <v>55</v>
      </c>
      <c r="H8" s="69">
        <v>1993</v>
      </c>
      <c r="I8" s="69">
        <v>1993</v>
      </c>
      <c r="J8" s="70">
        <v>0</v>
      </c>
      <c r="K8" s="69">
        <v>0</v>
      </c>
      <c r="L8" s="71">
        <v>0</v>
      </c>
    </row>
    <row r="9" spans="1:12" ht="12.75" customHeight="1">
      <c r="A9" s="51" t="s">
        <v>17</v>
      </c>
      <c r="B9" s="69">
        <v>245</v>
      </c>
      <c r="C9" s="69">
        <v>232</v>
      </c>
      <c r="D9" s="69">
        <v>1471</v>
      </c>
      <c r="E9" s="69">
        <v>1149</v>
      </c>
      <c r="F9" s="69">
        <v>3097</v>
      </c>
      <c r="G9" s="69">
        <v>119</v>
      </c>
      <c r="H9" s="69">
        <v>3216</v>
      </c>
      <c r="I9" s="69">
        <v>3217</v>
      </c>
      <c r="J9" s="70">
        <v>1</v>
      </c>
      <c r="K9" s="69">
        <v>0</v>
      </c>
      <c r="L9" s="71">
        <v>0</v>
      </c>
    </row>
    <row r="10" spans="1:12" ht="12.75" customHeight="1">
      <c r="A10" s="51" t="s">
        <v>18</v>
      </c>
      <c r="B10" s="69">
        <v>270</v>
      </c>
      <c r="C10" s="69">
        <v>312</v>
      </c>
      <c r="D10" s="69">
        <v>1113</v>
      </c>
      <c r="E10" s="69">
        <v>830</v>
      </c>
      <c r="F10" s="69">
        <v>2525</v>
      </c>
      <c r="G10" s="69">
        <v>98</v>
      </c>
      <c r="H10" s="69">
        <v>2623</v>
      </c>
      <c r="I10" s="69">
        <v>2623</v>
      </c>
      <c r="J10" s="70">
        <v>0</v>
      </c>
      <c r="K10" s="69">
        <v>0</v>
      </c>
      <c r="L10" s="71">
        <v>0</v>
      </c>
    </row>
    <row r="11" spans="1:12" ht="12.75" customHeight="1">
      <c r="A11" s="51" t="s">
        <v>19</v>
      </c>
      <c r="B11" s="69">
        <v>59</v>
      </c>
      <c r="C11" s="69">
        <v>124</v>
      </c>
      <c r="D11" s="69">
        <v>788</v>
      </c>
      <c r="E11" s="69">
        <v>388</v>
      </c>
      <c r="F11" s="69">
        <v>1359</v>
      </c>
      <c r="G11" s="69">
        <v>48</v>
      </c>
      <c r="H11" s="69">
        <v>1407</v>
      </c>
      <c r="I11" s="69">
        <v>1407</v>
      </c>
      <c r="J11" s="70">
        <v>0</v>
      </c>
      <c r="K11" s="69">
        <v>0</v>
      </c>
      <c r="L11" s="71">
        <v>0</v>
      </c>
    </row>
    <row r="12" spans="1:12" ht="12.75" customHeight="1">
      <c r="A12" s="51" t="s">
        <v>20</v>
      </c>
      <c r="B12" s="69">
        <v>73</v>
      </c>
      <c r="C12" s="69">
        <v>100</v>
      </c>
      <c r="D12" s="69">
        <v>517</v>
      </c>
      <c r="E12" s="69">
        <v>248</v>
      </c>
      <c r="F12" s="69">
        <v>938</v>
      </c>
      <c r="G12" s="69">
        <v>31</v>
      </c>
      <c r="H12" s="69">
        <v>969</v>
      </c>
      <c r="I12" s="69">
        <v>969</v>
      </c>
      <c r="J12" s="70">
        <v>0</v>
      </c>
      <c r="K12" s="69">
        <v>0</v>
      </c>
      <c r="L12" s="71">
        <v>0</v>
      </c>
    </row>
    <row r="13" spans="1:12" ht="12.75" customHeight="1">
      <c r="A13" s="51" t="s">
        <v>21</v>
      </c>
      <c r="B13" s="69">
        <v>69</v>
      </c>
      <c r="C13" s="69">
        <v>116</v>
      </c>
      <c r="D13" s="69">
        <v>747</v>
      </c>
      <c r="E13" s="69">
        <v>524</v>
      </c>
      <c r="F13" s="69">
        <v>1456</v>
      </c>
      <c r="G13" s="69">
        <v>49</v>
      </c>
      <c r="H13" s="69">
        <v>1505</v>
      </c>
      <c r="I13" s="69">
        <v>1505</v>
      </c>
      <c r="J13" s="70">
        <v>0</v>
      </c>
      <c r="K13" s="69">
        <v>0</v>
      </c>
      <c r="L13" s="71">
        <v>0</v>
      </c>
    </row>
    <row r="14" spans="1:12" ht="12.75" customHeight="1">
      <c r="A14" s="51" t="s">
        <v>22</v>
      </c>
      <c r="B14" s="69">
        <v>74</v>
      </c>
      <c r="C14" s="69">
        <v>164</v>
      </c>
      <c r="D14" s="69">
        <v>1248</v>
      </c>
      <c r="E14" s="69">
        <v>493</v>
      </c>
      <c r="F14" s="69">
        <v>1979</v>
      </c>
      <c r="G14" s="69">
        <v>72</v>
      </c>
      <c r="H14" s="69">
        <v>2051</v>
      </c>
      <c r="I14" s="69">
        <v>2051</v>
      </c>
      <c r="J14" s="70">
        <v>0</v>
      </c>
      <c r="K14" s="69">
        <v>0</v>
      </c>
      <c r="L14" s="71">
        <v>0</v>
      </c>
    </row>
    <row r="15" spans="1:12" ht="12.75" customHeight="1">
      <c r="A15" s="51" t="s">
        <v>23</v>
      </c>
      <c r="B15" s="69">
        <v>643</v>
      </c>
      <c r="C15" s="69">
        <v>875</v>
      </c>
      <c r="D15" s="69">
        <v>4264</v>
      </c>
      <c r="E15" s="69">
        <v>2128</v>
      </c>
      <c r="F15" s="69">
        <v>7910</v>
      </c>
      <c r="G15" s="69">
        <v>384</v>
      </c>
      <c r="H15" s="69">
        <v>8294</v>
      </c>
      <c r="I15" s="69">
        <v>8294</v>
      </c>
      <c r="J15" s="70">
        <v>0</v>
      </c>
      <c r="K15" s="69">
        <v>0</v>
      </c>
      <c r="L15" s="71">
        <v>0</v>
      </c>
    </row>
    <row r="16" spans="1:12" ht="12.75" customHeight="1">
      <c r="A16" s="51" t="s">
        <v>24</v>
      </c>
      <c r="B16" s="69">
        <v>133</v>
      </c>
      <c r="C16" s="69">
        <v>278</v>
      </c>
      <c r="D16" s="69">
        <v>2006</v>
      </c>
      <c r="E16" s="69">
        <v>1134</v>
      </c>
      <c r="F16" s="69">
        <v>3551</v>
      </c>
      <c r="G16" s="69">
        <v>89</v>
      </c>
      <c r="H16" s="69">
        <v>3640</v>
      </c>
      <c r="I16" s="69">
        <v>3640</v>
      </c>
      <c r="J16" s="70">
        <v>0</v>
      </c>
      <c r="K16" s="69">
        <v>0</v>
      </c>
      <c r="L16" s="71">
        <v>0</v>
      </c>
    </row>
    <row r="17" spans="1:12" ht="12.75" customHeight="1">
      <c r="A17" s="51" t="s">
        <v>25</v>
      </c>
      <c r="B17" s="69">
        <v>525</v>
      </c>
      <c r="C17" s="69">
        <v>612</v>
      </c>
      <c r="D17" s="69">
        <v>4135</v>
      </c>
      <c r="E17" s="69">
        <v>1712</v>
      </c>
      <c r="F17" s="69">
        <v>6984</v>
      </c>
      <c r="G17" s="69">
        <v>251</v>
      </c>
      <c r="H17" s="69">
        <v>7235</v>
      </c>
      <c r="I17" s="69">
        <v>7235</v>
      </c>
      <c r="J17" s="70">
        <v>0</v>
      </c>
      <c r="K17" s="69">
        <v>0</v>
      </c>
      <c r="L17" s="71">
        <v>0</v>
      </c>
    </row>
    <row r="18" spans="1:12" ht="12.75" customHeight="1">
      <c r="A18" s="51" t="s">
        <v>26</v>
      </c>
      <c r="B18" s="69">
        <v>67</v>
      </c>
      <c r="C18" s="69">
        <v>74</v>
      </c>
      <c r="D18" s="69">
        <v>637</v>
      </c>
      <c r="E18" s="69">
        <v>326</v>
      </c>
      <c r="F18" s="69">
        <v>1104</v>
      </c>
      <c r="G18" s="69">
        <v>34</v>
      </c>
      <c r="H18" s="69">
        <v>1138</v>
      </c>
      <c r="I18" s="69">
        <v>1138</v>
      </c>
      <c r="J18" s="70">
        <v>0</v>
      </c>
      <c r="K18" s="69">
        <v>0</v>
      </c>
      <c r="L18" s="71">
        <v>0</v>
      </c>
    </row>
    <row r="19" spans="1:12" ht="12.75" customHeight="1">
      <c r="A19" s="51" t="s">
        <v>27</v>
      </c>
      <c r="B19" s="69">
        <v>18</v>
      </c>
      <c r="C19" s="69">
        <v>46</v>
      </c>
      <c r="D19" s="69">
        <v>351</v>
      </c>
      <c r="E19" s="69">
        <v>256</v>
      </c>
      <c r="F19" s="69">
        <v>671</v>
      </c>
      <c r="G19" s="69">
        <v>17</v>
      </c>
      <c r="H19" s="69">
        <v>688</v>
      </c>
      <c r="I19" s="69">
        <v>688</v>
      </c>
      <c r="J19" s="70">
        <v>0</v>
      </c>
      <c r="K19" s="69">
        <v>0</v>
      </c>
      <c r="L19" s="71">
        <v>0</v>
      </c>
    </row>
    <row r="20" spans="1:12" ht="12.75" customHeight="1">
      <c r="A20" s="51" t="s">
        <v>28</v>
      </c>
      <c r="B20" s="69">
        <v>61</v>
      </c>
      <c r="C20" s="69">
        <v>92</v>
      </c>
      <c r="D20" s="69">
        <v>858</v>
      </c>
      <c r="E20" s="69">
        <v>385</v>
      </c>
      <c r="F20" s="69">
        <v>1396</v>
      </c>
      <c r="G20" s="69">
        <v>36</v>
      </c>
      <c r="H20" s="69">
        <v>1432</v>
      </c>
      <c r="I20" s="69">
        <v>1432</v>
      </c>
      <c r="J20" s="70">
        <v>0</v>
      </c>
      <c r="K20" s="69">
        <v>0</v>
      </c>
      <c r="L20" s="71">
        <v>0</v>
      </c>
    </row>
    <row r="21" spans="1:12" ht="12.75" customHeight="1">
      <c r="A21" s="51" t="s">
        <v>29</v>
      </c>
      <c r="B21" s="69">
        <v>150</v>
      </c>
      <c r="C21" s="69">
        <v>104</v>
      </c>
      <c r="D21" s="69">
        <v>1241</v>
      </c>
      <c r="E21" s="69">
        <v>388</v>
      </c>
      <c r="F21" s="69">
        <v>1883</v>
      </c>
      <c r="G21" s="69">
        <v>60</v>
      </c>
      <c r="H21" s="69">
        <v>1943</v>
      </c>
      <c r="I21" s="69">
        <v>1943</v>
      </c>
      <c r="J21" s="70">
        <v>0</v>
      </c>
      <c r="K21" s="69">
        <v>0</v>
      </c>
      <c r="L21" s="71">
        <v>0</v>
      </c>
    </row>
    <row r="22" spans="1:12" ht="12.75" customHeight="1">
      <c r="A22" s="51" t="s">
        <v>30</v>
      </c>
      <c r="B22" s="69">
        <v>215</v>
      </c>
      <c r="C22" s="69">
        <v>116</v>
      </c>
      <c r="D22" s="69">
        <v>1301</v>
      </c>
      <c r="E22" s="69">
        <v>509</v>
      </c>
      <c r="F22" s="69">
        <v>2141</v>
      </c>
      <c r="G22" s="69">
        <v>41</v>
      </c>
      <c r="H22" s="69">
        <v>2182</v>
      </c>
      <c r="I22" s="69">
        <v>2182</v>
      </c>
      <c r="J22" s="70">
        <v>0</v>
      </c>
      <c r="K22" s="69">
        <v>0</v>
      </c>
      <c r="L22" s="71">
        <v>0</v>
      </c>
    </row>
    <row r="23" spans="1:12" ht="12.75" customHeight="1">
      <c r="A23" s="51" t="s">
        <v>31</v>
      </c>
      <c r="B23" s="69">
        <v>842</v>
      </c>
      <c r="C23" s="69">
        <v>631</v>
      </c>
      <c r="D23" s="69">
        <v>6982</v>
      </c>
      <c r="E23" s="69">
        <v>2368</v>
      </c>
      <c r="F23" s="69">
        <v>10823</v>
      </c>
      <c r="G23" s="69">
        <v>204</v>
      </c>
      <c r="H23" s="69">
        <v>11027</v>
      </c>
      <c r="I23" s="69">
        <v>11027</v>
      </c>
      <c r="J23" s="70">
        <v>0</v>
      </c>
      <c r="K23" s="69">
        <v>0</v>
      </c>
      <c r="L23" s="71">
        <v>0</v>
      </c>
    </row>
    <row r="24" spans="1:12" ht="12.75" customHeight="1">
      <c r="A24" s="51" t="s">
        <v>32</v>
      </c>
      <c r="B24" s="69">
        <v>82</v>
      </c>
      <c r="C24" s="69">
        <v>62</v>
      </c>
      <c r="D24" s="69">
        <v>394</v>
      </c>
      <c r="E24" s="69">
        <v>186</v>
      </c>
      <c r="F24" s="69">
        <v>724</v>
      </c>
      <c r="G24" s="69">
        <v>20</v>
      </c>
      <c r="H24" s="69">
        <v>744</v>
      </c>
      <c r="I24" s="69">
        <v>744</v>
      </c>
      <c r="J24" s="70">
        <v>0</v>
      </c>
      <c r="K24" s="69">
        <v>0</v>
      </c>
      <c r="L24" s="71">
        <v>0</v>
      </c>
    </row>
    <row r="25" spans="1:12" ht="12.75" customHeight="1">
      <c r="A25" s="51" t="s">
        <v>33</v>
      </c>
      <c r="B25" s="29">
        <f aca="true" t="shared" si="0" ref="B25:L25">SUM(B6:B24)</f>
        <v>3922</v>
      </c>
      <c r="C25" s="29">
        <f t="shared" si="0"/>
        <v>4298</v>
      </c>
      <c r="D25" s="29">
        <f t="shared" si="0"/>
        <v>30613</v>
      </c>
      <c r="E25" s="29">
        <f t="shared" si="0"/>
        <v>14513</v>
      </c>
      <c r="F25" s="29">
        <f t="shared" si="0"/>
        <v>53346</v>
      </c>
      <c r="G25" s="29">
        <f t="shared" si="0"/>
        <v>1705</v>
      </c>
      <c r="H25" s="29">
        <f t="shared" si="0"/>
        <v>55051</v>
      </c>
      <c r="I25" s="29">
        <f t="shared" si="0"/>
        <v>55052</v>
      </c>
      <c r="J25" s="29">
        <f t="shared" si="0"/>
        <v>1</v>
      </c>
      <c r="K25" s="29">
        <f t="shared" si="0"/>
        <v>0</v>
      </c>
      <c r="L25" s="72">
        <f t="shared" si="0"/>
        <v>0</v>
      </c>
    </row>
    <row r="26" spans="1:12" ht="12.75" customHeight="1">
      <c r="A26" s="51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72"/>
    </row>
    <row r="27" spans="1:12" ht="12.75" customHeight="1">
      <c r="A27" s="51" t="s">
        <v>34</v>
      </c>
      <c r="B27" s="69">
        <v>9945</v>
      </c>
      <c r="C27" s="69">
        <v>9052</v>
      </c>
      <c r="D27" s="69">
        <v>23962</v>
      </c>
      <c r="E27" s="69">
        <v>17673</v>
      </c>
      <c r="F27" s="69">
        <v>60632</v>
      </c>
      <c r="G27" s="69">
        <v>2163</v>
      </c>
      <c r="H27" s="69">
        <v>62795</v>
      </c>
      <c r="I27" s="69">
        <v>62795</v>
      </c>
      <c r="J27" s="70">
        <v>0</v>
      </c>
      <c r="K27" s="69">
        <v>0</v>
      </c>
      <c r="L27" s="71">
        <v>0</v>
      </c>
    </row>
    <row r="28" spans="1:12" ht="12.75" customHeight="1">
      <c r="A28" s="32" t="s">
        <v>72</v>
      </c>
      <c r="B28" s="29">
        <f aca="true" t="shared" si="1" ref="B28:L28">SUM(B25,B27)</f>
        <v>13867</v>
      </c>
      <c r="C28" s="29">
        <f t="shared" si="1"/>
        <v>13350</v>
      </c>
      <c r="D28" s="29">
        <f t="shared" si="1"/>
        <v>54575</v>
      </c>
      <c r="E28" s="29">
        <f t="shared" si="1"/>
        <v>32186</v>
      </c>
      <c r="F28" s="29">
        <f t="shared" si="1"/>
        <v>113978</v>
      </c>
      <c r="G28" s="29">
        <f t="shared" si="1"/>
        <v>3868</v>
      </c>
      <c r="H28" s="29">
        <f t="shared" si="1"/>
        <v>117846</v>
      </c>
      <c r="I28" s="29">
        <f t="shared" si="1"/>
        <v>117847</v>
      </c>
      <c r="J28" s="29">
        <f t="shared" si="1"/>
        <v>1</v>
      </c>
      <c r="K28" s="29">
        <f t="shared" si="1"/>
        <v>0</v>
      </c>
      <c r="L28" s="72">
        <f t="shared" si="1"/>
        <v>0</v>
      </c>
    </row>
    <row r="29" spans="1:12" ht="12.75" customHeight="1">
      <c r="A29" s="51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72"/>
    </row>
    <row r="30" spans="1:12" ht="12.75" customHeight="1">
      <c r="A30" s="51" t="s">
        <v>35</v>
      </c>
      <c r="B30" s="69">
        <v>7512</v>
      </c>
      <c r="C30" s="69">
        <v>12428</v>
      </c>
      <c r="D30" s="69">
        <v>25013</v>
      </c>
      <c r="E30" s="69">
        <v>21031</v>
      </c>
      <c r="F30" s="69">
        <v>65984</v>
      </c>
      <c r="G30" s="69">
        <v>2944</v>
      </c>
      <c r="H30" s="69">
        <v>68928</v>
      </c>
      <c r="I30" s="69">
        <v>68930</v>
      </c>
      <c r="J30" s="70">
        <v>0</v>
      </c>
      <c r="K30" s="69">
        <v>2</v>
      </c>
      <c r="L30" s="71">
        <v>0</v>
      </c>
    </row>
    <row r="31" spans="1:12" ht="12.75" customHeight="1" thickBot="1">
      <c r="A31" s="56" t="s">
        <v>36</v>
      </c>
      <c r="B31" s="35">
        <f aca="true" t="shared" si="2" ref="B31:L31">+B28+B30</f>
        <v>21379</v>
      </c>
      <c r="C31" s="35">
        <f t="shared" si="2"/>
        <v>25778</v>
      </c>
      <c r="D31" s="35">
        <f t="shared" si="2"/>
        <v>79588</v>
      </c>
      <c r="E31" s="35">
        <f t="shared" si="2"/>
        <v>53217</v>
      </c>
      <c r="F31" s="35">
        <f t="shared" si="2"/>
        <v>179962</v>
      </c>
      <c r="G31" s="35">
        <f t="shared" si="2"/>
        <v>6812</v>
      </c>
      <c r="H31" s="35">
        <f t="shared" si="2"/>
        <v>186774</v>
      </c>
      <c r="I31" s="35">
        <f t="shared" si="2"/>
        <v>186777</v>
      </c>
      <c r="J31" s="35">
        <f t="shared" si="2"/>
        <v>1</v>
      </c>
      <c r="K31" s="35">
        <f t="shared" si="2"/>
        <v>2</v>
      </c>
      <c r="L31" s="73">
        <f t="shared" si="2"/>
        <v>0</v>
      </c>
    </row>
  </sheetData>
  <sheetProtection/>
  <mergeCells count="10">
    <mergeCell ref="A2:A5"/>
    <mergeCell ref="F2:F4"/>
    <mergeCell ref="G2:G4"/>
    <mergeCell ref="H2:H4"/>
    <mergeCell ref="K1:L1"/>
    <mergeCell ref="I2:I4"/>
    <mergeCell ref="J2:L3"/>
    <mergeCell ref="J4:J5"/>
    <mergeCell ref="K4:K5"/>
    <mergeCell ref="L4:L5"/>
  </mergeCells>
  <printOptions/>
  <pageMargins left="0.7874015748031497" right="0.7874015748031497" top="1.1811023622047245" bottom="1.1811023622047245" header="0.5118110236220472" footer="0.5118110236220472"/>
  <pageSetup fitToHeight="1" fitToWidth="1" horizontalDpi="600" verticalDpi="600" orientation="landscape" paperSize="9" r:id="rId2"/>
  <ignoredErrors>
    <ignoredError sqref="H25:H26 H28:H29 H3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85" zoomScalePageLayoutView="0" workbookViewId="0" topLeftCell="A1">
      <pane xSplit="1" ySplit="6" topLeftCell="B7" activePane="bottomRight" state="frozen"/>
      <selection pane="topLeft" activeCell="D2" sqref="D2"/>
      <selection pane="topRight" activeCell="D2" sqref="D2"/>
      <selection pane="bottomLeft" activeCell="D2" sqref="D2"/>
      <selection pane="bottomRight" activeCell="H19" sqref="H19"/>
    </sheetView>
  </sheetViews>
  <sheetFormatPr defaultColWidth="9.00390625" defaultRowHeight="13.5"/>
  <cols>
    <col min="1" max="1" width="13.625" style="8" customWidth="1"/>
    <col min="2" max="2" width="13.25390625" style="8" customWidth="1"/>
    <col min="3" max="3" width="9.75390625" style="8" customWidth="1"/>
    <col min="4" max="4" width="13.25390625" style="8" customWidth="1"/>
    <col min="5" max="5" width="9.75390625" style="8" customWidth="1"/>
    <col min="6" max="6" width="13.25390625" style="8" customWidth="1"/>
    <col min="7" max="7" width="9.75390625" style="82" customWidth="1"/>
    <col min="8" max="8" width="13.25390625" style="8" customWidth="1"/>
    <col min="9" max="9" width="9.75390625" style="82" customWidth="1"/>
    <col min="10" max="10" width="13.25390625" style="8" customWidth="1"/>
    <col min="11" max="11" width="9.75390625" style="8" customWidth="1"/>
    <col min="12" max="16384" width="9.00390625" style="8" customWidth="1"/>
  </cols>
  <sheetData>
    <row r="1" spans="1:11" ht="15" customHeight="1" thickBot="1">
      <c r="A1" s="142" t="s">
        <v>67</v>
      </c>
      <c r="B1" s="143"/>
      <c r="C1" s="143"/>
      <c r="D1" s="143"/>
      <c r="E1" s="143"/>
      <c r="F1" s="143"/>
      <c r="G1" s="74"/>
      <c r="H1" s="74"/>
      <c r="I1" s="74"/>
      <c r="J1" s="75"/>
      <c r="K1" s="75"/>
    </row>
    <row r="2" spans="1:11" ht="15" customHeight="1">
      <c r="A2" s="116" t="s">
        <v>50</v>
      </c>
      <c r="B2" s="140" t="s">
        <v>82</v>
      </c>
      <c r="C2" s="140"/>
      <c r="D2" s="140" t="s">
        <v>84</v>
      </c>
      <c r="E2" s="140"/>
      <c r="F2" s="140" t="s">
        <v>86</v>
      </c>
      <c r="G2" s="140"/>
      <c r="H2" s="140" t="s">
        <v>88</v>
      </c>
      <c r="I2" s="140"/>
      <c r="J2" s="129" t="s">
        <v>45</v>
      </c>
      <c r="K2" s="130"/>
    </row>
    <row r="3" spans="1:11" ht="16.5" customHeight="1">
      <c r="A3" s="117"/>
      <c r="B3" s="141"/>
      <c r="C3" s="141"/>
      <c r="D3" s="141"/>
      <c r="E3" s="141"/>
      <c r="F3" s="141"/>
      <c r="G3" s="141"/>
      <c r="H3" s="141"/>
      <c r="I3" s="141"/>
      <c r="J3" s="131"/>
      <c r="K3" s="132"/>
    </row>
    <row r="4" spans="1:11" ht="16.5" customHeight="1">
      <c r="A4" s="117"/>
      <c r="B4" s="141"/>
      <c r="C4" s="141"/>
      <c r="D4" s="141"/>
      <c r="E4" s="141"/>
      <c r="F4" s="141"/>
      <c r="G4" s="141"/>
      <c r="H4" s="141"/>
      <c r="I4" s="141"/>
      <c r="J4" s="133"/>
      <c r="K4" s="134"/>
    </row>
    <row r="5" spans="1:11" ht="16.5" customHeight="1">
      <c r="A5" s="117"/>
      <c r="B5" s="119" t="s">
        <v>51</v>
      </c>
      <c r="C5" s="119" t="s">
        <v>52</v>
      </c>
      <c r="D5" s="119" t="s">
        <v>51</v>
      </c>
      <c r="E5" s="119" t="s">
        <v>52</v>
      </c>
      <c r="F5" s="119" t="s">
        <v>51</v>
      </c>
      <c r="G5" s="139" t="s">
        <v>52</v>
      </c>
      <c r="H5" s="119" t="s">
        <v>51</v>
      </c>
      <c r="I5" s="139" t="s">
        <v>52</v>
      </c>
      <c r="J5" s="135" t="s">
        <v>51</v>
      </c>
      <c r="K5" s="137" t="s">
        <v>52</v>
      </c>
    </row>
    <row r="6" spans="1:11" ht="16.5" customHeight="1">
      <c r="A6" s="117"/>
      <c r="B6" s="119"/>
      <c r="C6" s="119"/>
      <c r="D6" s="119"/>
      <c r="E6" s="119"/>
      <c r="F6" s="119"/>
      <c r="G6" s="139"/>
      <c r="H6" s="119"/>
      <c r="I6" s="139"/>
      <c r="J6" s="136"/>
      <c r="K6" s="138"/>
    </row>
    <row r="7" spans="1:11" ht="12.75" customHeight="1">
      <c r="A7" s="68" t="s">
        <v>14</v>
      </c>
      <c r="B7" s="25">
        <v>60</v>
      </c>
      <c r="C7" s="76">
        <f aca="true" t="shared" si="0" ref="C7:C26">ROUND(B7/J7,4)</f>
        <v>0.0597</v>
      </c>
      <c r="D7" s="25">
        <v>67</v>
      </c>
      <c r="E7" s="76">
        <f aca="true" t="shared" si="1" ref="E7:E26">ROUND(D7/J7,4)</f>
        <v>0.0667</v>
      </c>
      <c r="F7" s="25">
        <v>512</v>
      </c>
      <c r="G7" s="76">
        <f>ROUND(F7/J7,4)</f>
        <v>0.5095</v>
      </c>
      <c r="H7" s="25">
        <v>366</v>
      </c>
      <c r="I7" s="76">
        <f>ROUND(H7/J7,4)</f>
        <v>0.3642</v>
      </c>
      <c r="J7" s="77">
        <f>SUM(B7+D7+F7+H7)</f>
        <v>1005</v>
      </c>
      <c r="K7" s="78">
        <f>+C7+E7+G7+I7</f>
        <v>1.0001</v>
      </c>
    </row>
    <row r="8" spans="1:11" ht="12.75" customHeight="1">
      <c r="A8" s="51" t="s">
        <v>15</v>
      </c>
      <c r="B8" s="25">
        <v>145</v>
      </c>
      <c r="C8" s="76">
        <f t="shared" si="0"/>
        <v>0.0779</v>
      </c>
      <c r="D8" s="25">
        <v>133</v>
      </c>
      <c r="E8" s="76">
        <f t="shared" si="1"/>
        <v>0.0714</v>
      </c>
      <c r="F8" s="25">
        <v>1122</v>
      </c>
      <c r="G8" s="76">
        <f aca="true" t="shared" si="2" ref="G8:G26">ROUND(F8/J8,4)</f>
        <v>0.6026</v>
      </c>
      <c r="H8" s="25">
        <v>462</v>
      </c>
      <c r="I8" s="76">
        <f aca="true" t="shared" si="3" ref="I8:I31">ROUND(H8/J8,4)</f>
        <v>0.2481</v>
      </c>
      <c r="J8" s="77">
        <f aca="true" t="shared" si="4" ref="J8:J32">SUM(B8+D8+F8+H8)</f>
        <v>1862</v>
      </c>
      <c r="K8" s="78">
        <f aca="true" t="shared" si="5" ref="K8:K31">+C8+E8+G8+I8</f>
        <v>1</v>
      </c>
    </row>
    <row r="9" spans="1:11" ht="12.75" customHeight="1">
      <c r="A9" s="51" t="s">
        <v>16</v>
      </c>
      <c r="B9" s="25">
        <v>191</v>
      </c>
      <c r="C9" s="76">
        <f t="shared" si="0"/>
        <v>0.0986</v>
      </c>
      <c r="D9" s="25">
        <v>160</v>
      </c>
      <c r="E9" s="76">
        <f t="shared" si="1"/>
        <v>0.0826</v>
      </c>
      <c r="F9" s="25">
        <v>926</v>
      </c>
      <c r="G9" s="76">
        <f t="shared" si="2"/>
        <v>0.4778</v>
      </c>
      <c r="H9" s="25">
        <v>661</v>
      </c>
      <c r="I9" s="76">
        <f t="shared" si="3"/>
        <v>0.3411</v>
      </c>
      <c r="J9" s="77">
        <f t="shared" si="4"/>
        <v>1938</v>
      </c>
      <c r="K9" s="78">
        <f t="shared" si="5"/>
        <v>1.0001</v>
      </c>
    </row>
    <row r="10" spans="1:11" ht="12.75" customHeight="1">
      <c r="A10" s="51" t="s">
        <v>17</v>
      </c>
      <c r="B10" s="25">
        <v>245</v>
      </c>
      <c r="C10" s="76">
        <f t="shared" si="0"/>
        <v>0.0791</v>
      </c>
      <c r="D10" s="25">
        <v>232</v>
      </c>
      <c r="E10" s="76">
        <f t="shared" si="1"/>
        <v>0.0749</v>
      </c>
      <c r="F10" s="25">
        <v>1471</v>
      </c>
      <c r="G10" s="76">
        <f t="shared" si="2"/>
        <v>0.475</v>
      </c>
      <c r="H10" s="25">
        <v>1149</v>
      </c>
      <c r="I10" s="76">
        <f t="shared" si="3"/>
        <v>0.371</v>
      </c>
      <c r="J10" s="77">
        <f t="shared" si="4"/>
        <v>3097</v>
      </c>
      <c r="K10" s="78">
        <f t="shared" si="5"/>
        <v>1</v>
      </c>
    </row>
    <row r="11" spans="1:11" ht="12.75" customHeight="1">
      <c r="A11" s="51" t="s">
        <v>18</v>
      </c>
      <c r="B11" s="25">
        <v>270</v>
      </c>
      <c r="C11" s="76">
        <f t="shared" si="0"/>
        <v>0.1069</v>
      </c>
      <c r="D11" s="25">
        <v>312</v>
      </c>
      <c r="E11" s="76">
        <f t="shared" si="1"/>
        <v>0.1236</v>
      </c>
      <c r="F11" s="25">
        <v>1113</v>
      </c>
      <c r="G11" s="76">
        <f t="shared" si="2"/>
        <v>0.4408</v>
      </c>
      <c r="H11" s="25">
        <v>830</v>
      </c>
      <c r="I11" s="76">
        <f t="shared" si="3"/>
        <v>0.3287</v>
      </c>
      <c r="J11" s="77">
        <f t="shared" si="4"/>
        <v>2525</v>
      </c>
      <c r="K11" s="78">
        <f t="shared" si="5"/>
        <v>1</v>
      </c>
    </row>
    <row r="12" spans="1:11" ht="12.75" customHeight="1">
      <c r="A12" s="51" t="s">
        <v>19</v>
      </c>
      <c r="B12" s="25">
        <v>59</v>
      </c>
      <c r="C12" s="76">
        <f t="shared" si="0"/>
        <v>0.0434</v>
      </c>
      <c r="D12" s="25">
        <v>124</v>
      </c>
      <c r="E12" s="76">
        <f t="shared" si="1"/>
        <v>0.0912</v>
      </c>
      <c r="F12" s="25">
        <v>788</v>
      </c>
      <c r="G12" s="76">
        <f t="shared" si="2"/>
        <v>0.5798</v>
      </c>
      <c r="H12" s="25">
        <v>388</v>
      </c>
      <c r="I12" s="76">
        <f t="shared" si="3"/>
        <v>0.2855</v>
      </c>
      <c r="J12" s="77">
        <f t="shared" si="4"/>
        <v>1359</v>
      </c>
      <c r="K12" s="78">
        <f t="shared" si="5"/>
        <v>0.9998999999999999</v>
      </c>
    </row>
    <row r="13" spans="1:11" ht="12.75" customHeight="1">
      <c r="A13" s="51" t="s">
        <v>20</v>
      </c>
      <c r="B13" s="25">
        <v>73</v>
      </c>
      <c r="C13" s="76">
        <f t="shared" si="0"/>
        <v>0.0778</v>
      </c>
      <c r="D13" s="25">
        <v>100</v>
      </c>
      <c r="E13" s="76">
        <f t="shared" si="1"/>
        <v>0.1066</v>
      </c>
      <c r="F13" s="25">
        <v>517</v>
      </c>
      <c r="G13" s="76">
        <f t="shared" si="2"/>
        <v>0.5512</v>
      </c>
      <c r="H13" s="25">
        <v>248</v>
      </c>
      <c r="I13" s="76">
        <f t="shared" si="3"/>
        <v>0.2644</v>
      </c>
      <c r="J13" s="77">
        <f t="shared" si="4"/>
        <v>938</v>
      </c>
      <c r="K13" s="78">
        <f t="shared" si="5"/>
        <v>1</v>
      </c>
    </row>
    <row r="14" spans="1:11" ht="12.75" customHeight="1">
      <c r="A14" s="51" t="s">
        <v>21</v>
      </c>
      <c r="B14" s="25">
        <v>69</v>
      </c>
      <c r="C14" s="76">
        <f t="shared" si="0"/>
        <v>0.0474</v>
      </c>
      <c r="D14" s="25">
        <v>116</v>
      </c>
      <c r="E14" s="76">
        <f t="shared" si="1"/>
        <v>0.0797</v>
      </c>
      <c r="F14" s="25">
        <v>747</v>
      </c>
      <c r="G14" s="76">
        <f t="shared" si="2"/>
        <v>0.513</v>
      </c>
      <c r="H14" s="25">
        <v>524</v>
      </c>
      <c r="I14" s="76">
        <f t="shared" si="3"/>
        <v>0.3599</v>
      </c>
      <c r="J14" s="77">
        <f t="shared" si="4"/>
        <v>1456</v>
      </c>
      <c r="K14" s="78">
        <f t="shared" si="5"/>
        <v>1</v>
      </c>
    </row>
    <row r="15" spans="1:11" ht="12.75" customHeight="1">
      <c r="A15" s="51" t="s">
        <v>22</v>
      </c>
      <c r="B15" s="25">
        <v>74</v>
      </c>
      <c r="C15" s="76">
        <f t="shared" si="0"/>
        <v>0.0374</v>
      </c>
      <c r="D15" s="25">
        <v>164</v>
      </c>
      <c r="E15" s="76">
        <f t="shared" si="1"/>
        <v>0.0829</v>
      </c>
      <c r="F15" s="25">
        <v>1248</v>
      </c>
      <c r="G15" s="76">
        <f t="shared" si="2"/>
        <v>0.6306</v>
      </c>
      <c r="H15" s="25">
        <v>493</v>
      </c>
      <c r="I15" s="76">
        <f t="shared" si="3"/>
        <v>0.2491</v>
      </c>
      <c r="J15" s="77">
        <f t="shared" si="4"/>
        <v>1979</v>
      </c>
      <c r="K15" s="78">
        <f t="shared" si="5"/>
        <v>1</v>
      </c>
    </row>
    <row r="16" spans="1:11" ht="12.75" customHeight="1">
      <c r="A16" s="51" t="s">
        <v>23</v>
      </c>
      <c r="B16" s="25">
        <v>643</v>
      </c>
      <c r="C16" s="76">
        <f t="shared" si="0"/>
        <v>0.0813</v>
      </c>
      <c r="D16" s="25">
        <v>875</v>
      </c>
      <c r="E16" s="76">
        <f t="shared" si="1"/>
        <v>0.1106</v>
      </c>
      <c r="F16" s="25">
        <v>4264</v>
      </c>
      <c r="G16" s="76">
        <f t="shared" si="2"/>
        <v>0.5391</v>
      </c>
      <c r="H16" s="25">
        <v>2128</v>
      </c>
      <c r="I16" s="76">
        <f t="shared" si="3"/>
        <v>0.269</v>
      </c>
      <c r="J16" s="77">
        <f t="shared" si="4"/>
        <v>7910</v>
      </c>
      <c r="K16" s="78">
        <f t="shared" si="5"/>
        <v>1</v>
      </c>
    </row>
    <row r="17" spans="1:11" ht="12.75" customHeight="1">
      <c r="A17" s="51" t="s">
        <v>24</v>
      </c>
      <c r="B17" s="25">
        <v>133</v>
      </c>
      <c r="C17" s="76">
        <f t="shared" si="0"/>
        <v>0.0375</v>
      </c>
      <c r="D17" s="25">
        <v>278</v>
      </c>
      <c r="E17" s="76">
        <f t="shared" si="1"/>
        <v>0.0783</v>
      </c>
      <c r="F17" s="25">
        <v>2006</v>
      </c>
      <c r="G17" s="76">
        <f t="shared" si="2"/>
        <v>0.5649</v>
      </c>
      <c r="H17" s="25">
        <v>1134</v>
      </c>
      <c r="I17" s="76">
        <f t="shared" si="3"/>
        <v>0.3193</v>
      </c>
      <c r="J17" s="77">
        <f t="shared" si="4"/>
        <v>3551</v>
      </c>
      <c r="K17" s="78">
        <f t="shared" si="5"/>
        <v>1</v>
      </c>
    </row>
    <row r="18" spans="1:11" ht="12.75" customHeight="1">
      <c r="A18" s="51" t="s">
        <v>25</v>
      </c>
      <c r="B18" s="25">
        <v>525</v>
      </c>
      <c r="C18" s="76">
        <f t="shared" si="0"/>
        <v>0.0752</v>
      </c>
      <c r="D18" s="25">
        <v>612</v>
      </c>
      <c r="E18" s="76">
        <f t="shared" si="1"/>
        <v>0.0876</v>
      </c>
      <c r="F18" s="25">
        <v>4135</v>
      </c>
      <c r="G18" s="76">
        <f t="shared" si="2"/>
        <v>0.5921</v>
      </c>
      <c r="H18" s="25">
        <v>1712</v>
      </c>
      <c r="I18" s="76">
        <f t="shared" si="3"/>
        <v>0.2451</v>
      </c>
      <c r="J18" s="77">
        <f t="shared" si="4"/>
        <v>6984</v>
      </c>
      <c r="K18" s="78">
        <f t="shared" si="5"/>
        <v>0.9999999999999999</v>
      </c>
    </row>
    <row r="19" spans="1:11" ht="12.75" customHeight="1">
      <c r="A19" s="51" t="s">
        <v>26</v>
      </c>
      <c r="B19" s="25">
        <v>67</v>
      </c>
      <c r="C19" s="76">
        <f t="shared" si="0"/>
        <v>0.0607</v>
      </c>
      <c r="D19" s="25">
        <v>74</v>
      </c>
      <c r="E19" s="76">
        <f t="shared" si="1"/>
        <v>0.067</v>
      </c>
      <c r="F19" s="25">
        <v>637</v>
      </c>
      <c r="G19" s="76">
        <f t="shared" si="2"/>
        <v>0.577</v>
      </c>
      <c r="H19" s="25">
        <v>326</v>
      </c>
      <c r="I19" s="76">
        <f t="shared" si="3"/>
        <v>0.2953</v>
      </c>
      <c r="J19" s="77">
        <f t="shared" si="4"/>
        <v>1104</v>
      </c>
      <c r="K19" s="78">
        <f t="shared" si="5"/>
        <v>1</v>
      </c>
    </row>
    <row r="20" spans="1:11" ht="12.75" customHeight="1">
      <c r="A20" s="51" t="s">
        <v>27</v>
      </c>
      <c r="B20" s="25">
        <v>18</v>
      </c>
      <c r="C20" s="76">
        <f t="shared" si="0"/>
        <v>0.0268</v>
      </c>
      <c r="D20" s="25">
        <v>46</v>
      </c>
      <c r="E20" s="76">
        <f t="shared" si="1"/>
        <v>0.0686</v>
      </c>
      <c r="F20" s="25">
        <v>351</v>
      </c>
      <c r="G20" s="76">
        <f t="shared" si="2"/>
        <v>0.5231</v>
      </c>
      <c r="H20" s="25">
        <v>256</v>
      </c>
      <c r="I20" s="76">
        <f t="shared" si="3"/>
        <v>0.3815</v>
      </c>
      <c r="J20" s="77">
        <f t="shared" si="4"/>
        <v>671</v>
      </c>
      <c r="K20" s="78">
        <f t="shared" si="5"/>
        <v>1</v>
      </c>
    </row>
    <row r="21" spans="1:11" ht="12.75" customHeight="1">
      <c r="A21" s="51" t="s">
        <v>28</v>
      </c>
      <c r="B21" s="25">
        <v>61</v>
      </c>
      <c r="C21" s="76">
        <f t="shared" si="0"/>
        <v>0.0437</v>
      </c>
      <c r="D21" s="25">
        <v>92</v>
      </c>
      <c r="E21" s="76">
        <f t="shared" si="1"/>
        <v>0.0659</v>
      </c>
      <c r="F21" s="25">
        <v>858</v>
      </c>
      <c r="G21" s="76">
        <f t="shared" si="2"/>
        <v>0.6146</v>
      </c>
      <c r="H21" s="25">
        <v>385</v>
      </c>
      <c r="I21" s="76">
        <f t="shared" si="3"/>
        <v>0.2758</v>
      </c>
      <c r="J21" s="77">
        <f t="shared" si="4"/>
        <v>1396</v>
      </c>
      <c r="K21" s="78">
        <f t="shared" si="5"/>
        <v>1</v>
      </c>
    </row>
    <row r="22" spans="1:11" ht="12.75" customHeight="1">
      <c r="A22" s="51" t="s">
        <v>29</v>
      </c>
      <c r="B22" s="25">
        <v>150</v>
      </c>
      <c r="C22" s="76">
        <f t="shared" si="0"/>
        <v>0.0797</v>
      </c>
      <c r="D22" s="25">
        <v>104</v>
      </c>
      <c r="E22" s="76">
        <f t="shared" si="1"/>
        <v>0.0552</v>
      </c>
      <c r="F22" s="25">
        <v>1241</v>
      </c>
      <c r="G22" s="76">
        <f t="shared" si="2"/>
        <v>0.6591</v>
      </c>
      <c r="H22" s="25">
        <v>388</v>
      </c>
      <c r="I22" s="76">
        <f t="shared" si="3"/>
        <v>0.2061</v>
      </c>
      <c r="J22" s="77">
        <f t="shared" si="4"/>
        <v>1883</v>
      </c>
      <c r="K22" s="78">
        <f t="shared" si="5"/>
        <v>1.0001</v>
      </c>
    </row>
    <row r="23" spans="1:11" ht="12.75" customHeight="1">
      <c r="A23" s="51" t="s">
        <v>30</v>
      </c>
      <c r="B23" s="25">
        <v>215</v>
      </c>
      <c r="C23" s="76">
        <f t="shared" si="0"/>
        <v>0.1004</v>
      </c>
      <c r="D23" s="25">
        <v>116</v>
      </c>
      <c r="E23" s="76">
        <f t="shared" si="1"/>
        <v>0.0542</v>
      </c>
      <c r="F23" s="25">
        <v>1301</v>
      </c>
      <c r="G23" s="76">
        <f t="shared" si="2"/>
        <v>0.6077</v>
      </c>
      <c r="H23" s="25">
        <v>509</v>
      </c>
      <c r="I23" s="76">
        <f t="shared" si="3"/>
        <v>0.2377</v>
      </c>
      <c r="J23" s="77">
        <f t="shared" si="4"/>
        <v>2141</v>
      </c>
      <c r="K23" s="78">
        <f t="shared" si="5"/>
        <v>1</v>
      </c>
    </row>
    <row r="24" spans="1:11" ht="12.75" customHeight="1">
      <c r="A24" s="51" t="s">
        <v>31</v>
      </c>
      <c r="B24" s="25">
        <v>842</v>
      </c>
      <c r="C24" s="76">
        <f t="shared" si="0"/>
        <v>0.0778</v>
      </c>
      <c r="D24" s="25">
        <v>631</v>
      </c>
      <c r="E24" s="76">
        <f t="shared" si="1"/>
        <v>0.0583</v>
      </c>
      <c r="F24" s="25">
        <v>6982</v>
      </c>
      <c r="G24" s="76">
        <f t="shared" si="2"/>
        <v>0.6451</v>
      </c>
      <c r="H24" s="25">
        <v>2368</v>
      </c>
      <c r="I24" s="76">
        <f t="shared" si="3"/>
        <v>0.2188</v>
      </c>
      <c r="J24" s="77">
        <f t="shared" si="4"/>
        <v>10823</v>
      </c>
      <c r="K24" s="78">
        <f t="shared" si="5"/>
        <v>1</v>
      </c>
    </row>
    <row r="25" spans="1:11" ht="12.75" customHeight="1">
      <c r="A25" s="51" t="s">
        <v>32</v>
      </c>
      <c r="B25" s="25">
        <v>82</v>
      </c>
      <c r="C25" s="76">
        <f t="shared" si="0"/>
        <v>0.1133</v>
      </c>
      <c r="D25" s="25">
        <v>62</v>
      </c>
      <c r="E25" s="76">
        <f t="shared" si="1"/>
        <v>0.0856</v>
      </c>
      <c r="F25" s="25">
        <v>394</v>
      </c>
      <c r="G25" s="76">
        <f t="shared" si="2"/>
        <v>0.5442</v>
      </c>
      <c r="H25" s="25">
        <v>186</v>
      </c>
      <c r="I25" s="76">
        <f t="shared" si="3"/>
        <v>0.2569</v>
      </c>
      <c r="J25" s="77">
        <f t="shared" si="4"/>
        <v>724</v>
      </c>
      <c r="K25" s="78">
        <f t="shared" si="5"/>
        <v>1</v>
      </c>
    </row>
    <row r="26" spans="1:11" ht="12.75" customHeight="1">
      <c r="A26" s="51" t="s">
        <v>33</v>
      </c>
      <c r="B26" s="29">
        <f>SUM(B7:B25)</f>
        <v>3922</v>
      </c>
      <c r="C26" s="76">
        <f t="shared" si="0"/>
        <v>0.0735</v>
      </c>
      <c r="D26" s="29">
        <f>SUM(D7:D25)</f>
        <v>4298</v>
      </c>
      <c r="E26" s="76">
        <f t="shared" si="1"/>
        <v>0.0806</v>
      </c>
      <c r="F26" s="29">
        <f>SUM(F7:F25)</f>
        <v>30613</v>
      </c>
      <c r="G26" s="76">
        <f t="shared" si="2"/>
        <v>0.5739</v>
      </c>
      <c r="H26" s="29">
        <f>SUM(H7:H25)</f>
        <v>14513</v>
      </c>
      <c r="I26" s="76">
        <f t="shared" si="3"/>
        <v>0.2721</v>
      </c>
      <c r="J26" s="77">
        <f t="shared" si="4"/>
        <v>53346</v>
      </c>
      <c r="K26" s="78">
        <f t="shared" si="5"/>
        <v>1.0001</v>
      </c>
    </row>
    <row r="27" spans="1:11" ht="12.75" customHeight="1">
      <c r="A27" s="51"/>
      <c r="B27" s="29"/>
      <c r="C27" s="76"/>
      <c r="D27" s="29"/>
      <c r="E27" s="76"/>
      <c r="F27" s="29"/>
      <c r="G27" s="76"/>
      <c r="H27" s="29"/>
      <c r="I27" s="76"/>
      <c r="J27" s="77"/>
      <c r="K27" s="78"/>
    </row>
    <row r="28" spans="1:11" ht="12.75" customHeight="1">
      <c r="A28" s="51" t="s">
        <v>34</v>
      </c>
      <c r="B28" s="25">
        <v>9945</v>
      </c>
      <c r="C28" s="76">
        <f>ROUND(B28/J28,4)</f>
        <v>0.164</v>
      </c>
      <c r="D28" s="25">
        <v>9052</v>
      </c>
      <c r="E28" s="76">
        <f>ROUND(D28/J28,4)</f>
        <v>0.1493</v>
      </c>
      <c r="F28" s="25">
        <v>23962</v>
      </c>
      <c r="G28" s="76">
        <f>ROUND(F28/J28,4)</f>
        <v>0.3952</v>
      </c>
      <c r="H28" s="25">
        <v>17673</v>
      </c>
      <c r="I28" s="76">
        <f t="shared" si="3"/>
        <v>0.2915</v>
      </c>
      <c r="J28" s="77">
        <f t="shared" si="4"/>
        <v>60632</v>
      </c>
      <c r="K28" s="78">
        <f t="shared" si="5"/>
        <v>1</v>
      </c>
    </row>
    <row r="29" spans="1:11" ht="12.75" customHeight="1">
      <c r="A29" s="32" t="s">
        <v>72</v>
      </c>
      <c r="B29" s="29">
        <f>SUM(B26,B28)</f>
        <v>13867</v>
      </c>
      <c r="C29" s="76">
        <f>ROUND(B29/J29,4)</f>
        <v>0.1217</v>
      </c>
      <c r="D29" s="29">
        <f>SUM(D26,D28)</f>
        <v>13350</v>
      </c>
      <c r="E29" s="76">
        <f>ROUND(D29/J29,4)</f>
        <v>0.1171</v>
      </c>
      <c r="F29" s="29">
        <f>SUM(F26,F28)</f>
        <v>54575</v>
      </c>
      <c r="G29" s="76">
        <f>ROUND(F29/J29,4)</f>
        <v>0.4788</v>
      </c>
      <c r="H29" s="29">
        <f>SUM(H26,H28)</f>
        <v>32186</v>
      </c>
      <c r="I29" s="76">
        <f>ROUND(H29/J29,4)</f>
        <v>0.2824</v>
      </c>
      <c r="J29" s="77">
        <f t="shared" si="4"/>
        <v>113978</v>
      </c>
      <c r="K29" s="78">
        <f t="shared" si="5"/>
        <v>1</v>
      </c>
    </row>
    <row r="30" spans="1:11" ht="12.75" customHeight="1">
      <c r="A30" s="51"/>
      <c r="B30" s="29"/>
      <c r="C30" s="76"/>
      <c r="D30" s="29"/>
      <c r="E30" s="76"/>
      <c r="F30" s="29"/>
      <c r="G30" s="76"/>
      <c r="H30" s="29"/>
      <c r="I30" s="76"/>
      <c r="J30" s="77"/>
      <c r="K30" s="78"/>
    </row>
    <row r="31" spans="1:11" ht="12.75" customHeight="1">
      <c r="A31" s="51" t="s">
        <v>35</v>
      </c>
      <c r="B31" s="25">
        <v>7512</v>
      </c>
      <c r="C31" s="76">
        <f>ROUND(B31/J31,4)</f>
        <v>0.1138</v>
      </c>
      <c r="D31" s="25">
        <v>12428</v>
      </c>
      <c r="E31" s="76">
        <f>ROUND(D31/J31,4)</f>
        <v>0.1883</v>
      </c>
      <c r="F31" s="25">
        <v>25013</v>
      </c>
      <c r="G31" s="76">
        <f>ROUND(F31/J31,4)</f>
        <v>0.3791</v>
      </c>
      <c r="H31" s="25">
        <v>21031</v>
      </c>
      <c r="I31" s="76">
        <f t="shared" si="3"/>
        <v>0.3187</v>
      </c>
      <c r="J31" s="77">
        <f t="shared" si="4"/>
        <v>65984</v>
      </c>
      <c r="K31" s="78">
        <f t="shared" si="5"/>
        <v>0.9999</v>
      </c>
    </row>
    <row r="32" spans="1:11" ht="12.75" customHeight="1" thickBot="1">
      <c r="A32" s="56" t="s">
        <v>36</v>
      </c>
      <c r="B32" s="35">
        <f>+B29+B31</f>
        <v>21379</v>
      </c>
      <c r="C32" s="79">
        <f>ROUND(B32/J32,4)</f>
        <v>0.1188</v>
      </c>
      <c r="D32" s="35">
        <f>+D29+D31</f>
        <v>25778</v>
      </c>
      <c r="E32" s="79">
        <f>ROUND(D32/J32,4)</f>
        <v>0.1432</v>
      </c>
      <c r="F32" s="35">
        <f>+F29+F31</f>
        <v>79588</v>
      </c>
      <c r="G32" s="79">
        <f>ROUND(F32/J32,4)</f>
        <v>0.4422</v>
      </c>
      <c r="H32" s="35">
        <f>+H29+H31</f>
        <v>53217</v>
      </c>
      <c r="I32" s="79">
        <f>ROUND(H32/J32,4)</f>
        <v>0.2957</v>
      </c>
      <c r="J32" s="80">
        <f t="shared" si="4"/>
        <v>179962</v>
      </c>
      <c r="K32" s="81">
        <f>+C32+E32+G32+I32</f>
        <v>0.9999</v>
      </c>
    </row>
  </sheetData>
  <sheetProtection/>
  <mergeCells count="17">
    <mergeCell ref="A1:F1"/>
    <mergeCell ref="A2:A6"/>
    <mergeCell ref="B2:C4"/>
    <mergeCell ref="B5:B6"/>
    <mergeCell ref="C5:C6"/>
    <mergeCell ref="D2:E4"/>
    <mergeCell ref="D5:D6"/>
    <mergeCell ref="E5:E6"/>
    <mergeCell ref="F2:G4"/>
    <mergeCell ref="J2:K4"/>
    <mergeCell ref="J5:J6"/>
    <mergeCell ref="K5:K6"/>
    <mergeCell ref="F5:F6"/>
    <mergeCell ref="G5:G6"/>
    <mergeCell ref="H2:I4"/>
    <mergeCell ref="H5:H6"/>
    <mergeCell ref="I5:I6"/>
  </mergeCells>
  <printOptions/>
  <pageMargins left="0.7874015748031497" right="0.7874015748031497" top="1.1811023622047245" bottom="1.1811023622047245" header="0.5118110236220472" footer="0.5118110236220472"/>
  <pageSetup horizontalDpi="600" verticalDpi="600" orientation="landscape" paperSize="9" r:id="rId1"/>
  <ignoredErrors>
    <ignoredError sqref="E30 G26:G27 E26:E28 C26:C27 C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SheetLayoutView="85" zoomScalePageLayoutView="0" workbookViewId="0" topLeftCell="A1">
      <pane xSplit="1" ySplit="4" topLeftCell="B5" activePane="bottomRight" state="frozen"/>
      <selection pane="topLeft" activeCell="D2" sqref="D2"/>
      <selection pane="topRight" activeCell="D2" sqref="D2"/>
      <selection pane="bottomLeft" activeCell="D2" sqref="D2"/>
      <selection pane="bottomRight" activeCell="H20" sqref="H20"/>
    </sheetView>
  </sheetViews>
  <sheetFormatPr defaultColWidth="9.00390625" defaultRowHeight="13.5"/>
  <cols>
    <col min="1" max="1" width="9.625" style="8" customWidth="1"/>
    <col min="2" max="10" width="10.625" style="8" customWidth="1"/>
    <col min="11" max="13" width="9.625" style="8" customWidth="1"/>
    <col min="14" max="16384" width="9.00390625" style="8" customWidth="1"/>
  </cols>
  <sheetData>
    <row r="1" spans="1:13" ht="15.75" customHeight="1" thickBot="1">
      <c r="A1" s="7" t="s">
        <v>68</v>
      </c>
      <c r="L1" s="121" t="s">
        <v>63</v>
      </c>
      <c r="M1" s="121"/>
    </row>
    <row r="2" spans="1:13" ht="15" customHeight="1">
      <c r="A2" s="106" t="s">
        <v>56</v>
      </c>
      <c r="B2" s="109" t="s">
        <v>38</v>
      </c>
      <c r="C2" s="110"/>
      <c r="D2" s="111"/>
      <c r="E2" s="112" t="s">
        <v>54</v>
      </c>
      <c r="F2" s="110"/>
      <c r="G2" s="113"/>
      <c r="H2" s="112" t="s">
        <v>40</v>
      </c>
      <c r="I2" s="110"/>
      <c r="J2" s="113"/>
      <c r="K2" s="114" t="s">
        <v>41</v>
      </c>
      <c r="L2" s="115"/>
      <c r="M2" s="109"/>
    </row>
    <row r="3" spans="1:13" ht="15" customHeight="1">
      <c r="A3" s="107"/>
      <c r="B3" s="41"/>
      <c r="C3" s="41"/>
      <c r="D3" s="41" t="s">
        <v>42</v>
      </c>
      <c r="E3" s="43"/>
      <c r="F3" s="41"/>
      <c r="G3" s="83" t="s">
        <v>42</v>
      </c>
      <c r="H3" s="43"/>
      <c r="I3" s="41"/>
      <c r="J3" s="83" t="s">
        <v>42</v>
      </c>
      <c r="K3" s="45"/>
      <c r="L3" s="45"/>
      <c r="M3" s="84" t="s">
        <v>61</v>
      </c>
    </row>
    <row r="4" spans="1:13" ht="15" customHeight="1">
      <c r="A4" s="108"/>
      <c r="B4" s="47" t="s">
        <v>43</v>
      </c>
      <c r="C4" s="48" t="s">
        <v>44</v>
      </c>
      <c r="D4" s="47" t="s">
        <v>45</v>
      </c>
      <c r="E4" s="48" t="s">
        <v>43</v>
      </c>
      <c r="F4" s="48" t="s">
        <v>44</v>
      </c>
      <c r="G4" s="49" t="s">
        <v>45</v>
      </c>
      <c r="H4" s="10" t="s">
        <v>43</v>
      </c>
      <c r="I4" s="48" t="s">
        <v>44</v>
      </c>
      <c r="J4" s="49" t="s">
        <v>45</v>
      </c>
      <c r="K4" s="47" t="s">
        <v>43</v>
      </c>
      <c r="L4" s="48" t="s">
        <v>44</v>
      </c>
      <c r="M4" s="50" t="s">
        <v>45</v>
      </c>
    </row>
    <row r="5" spans="1:13" ht="12.75" customHeight="1">
      <c r="A5" s="24" t="s">
        <v>14</v>
      </c>
      <c r="B5" s="25">
        <v>730</v>
      </c>
      <c r="C5" s="25">
        <v>812</v>
      </c>
      <c r="D5" s="28">
        <f aca="true" t="shared" si="0" ref="D5:D24">SUM(B5:C5)</f>
        <v>1542</v>
      </c>
      <c r="E5" s="25">
        <v>508</v>
      </c>
      <c r="F5" s="25">
        <v>535</v>
      </c>
      <c r="G5" s="28">
        <f aca="true" t="shared" si="1" ref="G5:G24">SUM(E5:F5)</f>
        <v>1043</v>
      </c>
      <c r="H5" s="25">
        <f>B5-E5</f>
        <v>222</v>
      </c>
      <c r="I5" s="25">
        <f>C5-F5</f>
        <v>277</v>
      </c>
      <c r="J5" s="25">
        <f>D5-G5</f>
        <v>499</v>
      </c>
      <c r="K5" s="52">
        <f aca="true" t="shared" si="2" ref="K5:K24">ROUND(E5/B5*100,2)</f>
        <v>69.59</v>
      </c>
      <c r="L5" s="53">
        <f aca="true" t="shared" si="3" ref="L5:L24">ROUND(F5/C5*100,2)</f>
        <v>65.89</v>
      </c>
      <c r="M5" s="54">
        <f aca="true" t="shared" si="4" ref="M5:M24">ROUND(G5/D5*100,2)</f>
        <v>67.64</v>
      </c>
    </row>
    <row r="6" spans="1:13" ht="12.75" customHeight="1">
      <c r="A6" s="24" t="s">
        <v>15</v>
      </c>
      <c r="B6" s="25">
        <v>1382</v>
      </c>
      <c r="C6" s="25">
        <v>1486</v>
      </c>
      <c r="D6" s="28">
        <f t="shared" si="0"/>
        <v>2868</v>
      </c>
      <c r="E6" s="25">
        <v>929</v>
      </c>
      <c r="F6" s="25">
        <v>992</v>
      </c>
      <c r="G6" s="28">
        <f t="shared" si="1"/>
        <v>1921</v>
      </c>
      <c r="H6" s="25">
        <f aca="true" t="shared" si="5" ref="H6:H23">B6-E6</f>
        <v>453</v>
      </c>
      <c r="I6" s="25">
        <f aca="true" t="shared" si="6" ref="I6:I23">C6-F6</f>
        <v>494</v>
      </c>
      <c r="J6" s="25">
        <f aca="true" t="shared" si="7" ref="J6:J23">D6-G6</f>
        <v>947</v>
      </c>
      <c r="K6" s="52">
        <f t="shared" si="2"/>
        <v>67.22</v>
      </c>
      <c r="L6" s="53">
        <f t="shared" si="3"/>
        <v>66.76</v>
      </c>
      <c r="M6" s="54">
        <f t="shared" si="4"/>
        <v>66.98</v>
      </c>
    </row>
    <row r="7" spans="1:13" ht="12.75" customHeight="1">
      <c r="A7" s="24" t="s">
        <v>16</v>
      </c>
      <c r="B7" s="25">
        <v>1223</v>
      </c>
      <c r="C7" s="25">
        <v>1419</v>
      </c>
      <c r="D7" s="28">
        <f t="shared" si="0"/>
        <v>2642</v>
      </c>
      <c r="E7" s="25">
        <v>947</v>
      </c>
      <c r="F7" s="25">
        <v>1046</v>
      </c>
      <c r="G7" s="28">
        <f t="shared" si="1"/>
        <v>1993</v>
      </c>
      <c r="H7" s="25">
        <f t="shared" si="5"/>
        <v>276</v>
      </c>
      <c r="I7" s="25">
        <f t="shared" si="6"/>
        <v>373</v>
      </c>
      <c r="J7" s="25">
        <f t="shared" si="7"/>
        <v>649</v>
      </c>
      <c r="K7" s="52">
        <f t="shared" si="2"/>
        <v>77.43</v>
      </c>
      <c r="L7" s="53">
        <f t="shared" si="3"/>
        <v>73.71</v>
      </c>
      <c r="M7" s="54">
        <f t="shared" si="4"/>
        <v>75.44</v>
      </c>
    </row>
    <row r="8" spans="1:13" ht="12.75" customHeight="1">
      <c r="A8" s="24" t="s">
        <v>17</v>
      </c>
      <c r="B8" s="25">
        <v>2089</v>
      </c>
      <c r="C8" s="25">
        <v>2320</v>
      </c>
      <c r="D8" s="28">
        <f t="shared" si="0"/>
        <v>4409</v>
      </c>
      <c r="E8" s="25">
        <v>1550</v>
      </c>
      <c r="F8" s="25">
        <v>1667</v>
      </c>
      <c r="G8" s="28">
        <f t="shared" si="1"/>
        <v>3217</v>
      </c>
      <c r="H8" s="25">
        <f t="shared" si="5"/>
        <v>539</v>
      </c>
      <c r="I8" s="25">
        <f t="shared" si="6"/>
        <v>653</v>
      </c>
      <c r="J8" s="25">
        <f t="shared" si="7"/>
        <v>1192</v>
      </c>
      <c r="K8" s="52">
        <f t="shared" si="2"/>
        <v>74.2</v>
      </c>
      <c r="L8" s="53">
        <f t="shared" si="3"/>
        <v>71.85</v>
      </c>
      <c r="M8" s="54">
        <f t="shared" si="4"/>
        <v>72.96</v>
      </c>
    </row>
    <row r="9" spans="1:13" ht="12.75" customHeight="1">
      <c r="A9" s="24" t="s">
        <v>18</v>
      </c>
      <c r="B9" s="25">
        <v>1885</v>
      </c>
      <c r="C9" s="25">
        <v>1995</v>
      </c>
      <c r="D9" s="28">
        <f t="shared" si="0"/>
        <v>3880</v>
      </c>
      <c r="E9" s="25">
        <v>1295</v>
      </c>
      <c r="F9" s="25">
        <v>1328</v>
      </c>
      <c r="G9" s="28">
        <f t="shared" si="1"/>
        <v>2623</v>
      </c>
      <c r="H9" s="25">
        <f t="shared" si="5"/>
        <v>590</v>
      </c>
      <c r="I9" s="25">
        <f t="shared" si="6"/>
        <v>667</v>
      </c>
      <c r="J9" s="25">
        <f t="shared" si="7"/>
        <v>1257</v>
      </c>
      <c r="K9" s="52">
        <f t="shared" si="2"/>
        <v>68.7</v>
      </c>
      <c r="L9" s="53">
        <f t="shared" si="3"/>
        <v>66.57</v>
      </c>
      <c r="M9" s="54">
        <f t="shared" si="4"/>
        <v>67.6</v>
      </c>
    </row>
    <row r="10" spans="1:13" ht="12.75" customHeight="1">
      <c r="A10" s="24" t="s">
        <v>19</v>
      </c>
      <c r="B10" s="25">
        <v>887</v>
      </c>
      <c r="C10" s="25">
        <v>946</v>
      </c>
      <c r="D10" s="28">
        <f t="shared" si="0"/>
        <v>1833</v>
      </c>
      <c r="E10" s="25">
        <v>692</v>
      </c>
      <c r="F10" s="25">
        <v>715</v>
      </c>
      <c r="G10" s="28">
        <f t="shared" si="1"/>
        <v>1407</v>
      </c>
      <c r="H10" s="25">
        <f t="shared" si="5"/>
        <v>195</v>
      </c>
      <c r="I10" s="25">
        <f t="shared" si="6"/>
        <v>231</v>
      </c>
      <c r="J10" s="25">
        <f t="shared" si="7"/>
        <v>426</v>
      </c>
      <c r="K10" s="52">
        <f t="shared" si="2"/>
        <v>78.02</v>
      </c>
      <c r="L10" s="53">
        <f t="shared" si="3"/>
        <v>75.58</v>
      </c>
      <c r="M10" s="54">
        <f t="shared" si="4"/>
        <v>76.76</v>
      </c>
    </row>
    <row r="11" spans="1:13" ht="12.75" customHeight="1">
      <c r="A11" s="24" t="s">
        <v>20</v>
      </c>
      <c r="B11" s="25">
        <v>792</v>
      </c>
      <c r="C11" s="25">
        <v>815</v>
      </c>
      <c r="D11" s="28">
        <f t="shared" si="0"/>
        <v>1607</v>
      </c>
      <c r="E11" s="25">
        <v>485</v>
      </c>
      <c r="F11" s="25">
        <v>484</v>
      </c>
      <c r="G11" s="28">
        <f t="shared" si="1"/>
        <v>969</v>
      </c>
      <c r="H11" s="25">
        <f t="shared" si="5"/>
        <v>307</v>
      </c>
      <c r="I11" s="25">
        <f t="shared" si="6"/>
        <v>331</v>
      </c>
      <c r="J11" s="25">
        <f t="shared" si="7"/>
        <v>638</v>
      </c>
      <c r="K11" s="52">
        <f t="shared" si="2"/>
        <v>61.24</v>
      </c>
      <c r="L11" s="53">
        <f t="shared" si="3"/>
        <v>59.39</v>
      </c>
      <c r="M11" s="54">
        <f t="shared" si="4"/>
        <v>60.3</v>
      </c>
    </row>
    <row r="12" spans="1:13" ht="12.75" customHeight="1">
      <c r="A12" s="24" t="s">
        <v>21</v>
      </c>
      <c r="B12" s="25">
        <v>1039</v>
      </c>
      <c r="C12" s="25">
        <v>1042</v>
      </c>
      <c r="D12" s="28">
        <f t="shared" si="0"/>
        <v>2081</v>
      </c>
      <c r="E12" s="25">
        <v>756</v>
      </c>
      <c r="F12" s="25">
        <v>749</v>
      </c>
      <c r="G12" s="28">
        <f t="shared" si="1"/>
        <v>1505</v>
      </c>
      <c r="H12" s="25">
        <f t="shared" si="5"/>
        <v>283</v>
      </c>
      <c r="I12" s="25">
        <f t="shared" si="6"/>
        <v>293</v>
      </c>
      <c r="J12" s="25">
        <f t="shared" si="7"/>
        <v>576</v>
      </c>
      <c r="K12" s="52">
        <f t="shared" si="2"/>
        <v>72.76</v>
      </c>
      <c r="L12" s="53">
        <f t="shared" si="3"/>
        <v>71.88</v>
      </c>
      <c r="M12" s="54">
        <f t="shared" si="4"/>
        <v>72.32</v>
      </c>
    </row>
    <row r="13" spans="1:13" ht="12.75" customHeight="1">
      <c r="A13" s="24" t="s">
        <v>22</v>
      </c>
      <c r="B13" s="25">
        <v>1341</v>
      </c>
      <c r="C13" s="25">
        <v>1431</v>
      </c>
      <c r="D13" s="28">
        <f t="shared" si="0"/>
        <v>2772</v>
      </c>
      <c r="E13" s="25">
        <v>996</v>
      </c>
      <c r="F13" s="25">
        <v>1055</v>
      </c>
      <c r="G13" s="28">
        <f t="shared" si="1"/>
        <v>2051</v>
      </c>
      <c r="H13" s="25">
        <f t="shared" si="5"/>
        <v>345</v>
      </c>
      <c r="I13" s="25">
        <f t="shared" si="6"/>
        <v>376</v>
      </c>
      <c r="J13" s="25">
        <f t="shared" si="7"/>
        <v>721</v>
      </c>
      <c r="K13" s="52">
        <f t="shared" si="2"/>
        <v>74.27</v>
      </c>
      <c r="L13" s="53">
        <f t="shared" si="3"/>
        <v>73.72</v>
      </c>
      <c r="M13" s="54">
        <f t="shared" si="4"/>
        <v>73.99</v>
      </c>
    </row>
    <row r="14" spans="1:13" ht="12.75" customHeight="1">
      <c r="A14" s="24" t="s">
        <v>23</v>
      </c>
      <c r="B14" s="25">
        <v>6141</v>
      </c>
      <c r="C14" s="25">
        <v>6339</v>
      </c>
      <c r="D14" s="28">
        <f t="shared" si="0"/>
        <v>12480</v>
      </c>
      <c r="E14" s="25">
        <v>4159</v>
      </c>
      <c r="F14" s="25">
        <v>4133</v>
      </c>
      <c r="G14" s="28">
        <f t="shared" si="1"/>
        <v>8292</v>
      </c>
      <c r="H14" s="25">
        <f t="shared" si="5"/>
        <v>1982</v>
      </c>
      <c r="I14" s="25">
        <f t="shared" si="6"/>
        <v>2206</v>
      </c>
      <c r="J14" s="25">
        <f t="shared" si="7"/>
        <v>4188</v>
      </c>
      <c r="K14" s="52">
        <f t="shared" si="2"/>
        <v>67.73</v>
      </c>
      <c r="L14" s="53">
        <f t="shared" si="3"/>
        <v>65.2</v>
      </c>
      <c r="M14" s="54">
        <f t="shared" si="4"/>
        <v>66.44</v>
      </c>
    </row>
    <row r="15" spans="1:13" ht="12.75" customHeight="1">
      <c r="A15" s="24" t="s">
        <v>24</v>
      </c>
      <c r="B15" s="25">
        <v>2641</v>
      </c>
      <c r="C15" s="25">
        <v>2672</v>
      </c>
      <c r="D15" s="28">
        <f t="shared" si="0"/>
        <v>5313</v>
      </c>
      <c r="E15" s="25">
        <v>1847</v>
      </c>
      <c r="F15" s="25">
        <v>1793</v>
      </c>
      <c r="G15" s="28">
        <f t="shared" si="1"/>
        <v>3640</v>
      </c>
      <c r="H15" s="25">
        <f t="shared" si="5"/>
        <v>794</v>
      </c>
      <c r="I15" s="25">
        <f t="shared" si="6"/>
        <v>879</v>
      </c>
      <c r="J15" s="25">
        <f t="shared" si="7"/>
        <v>1673</v>
      </c>
      <c r="K15" s="52">
        <f t="shared" si="2"/>
        <v>69.94</v>
      </c>
      <c r="L15" s="53">
        <f t="shared" si="3"/>
        <v>67.1</v>
      </c>
      <c r="M15" s="54">
        <f t="shared" si="4"/>
        <v>68.51</v>
      </c>
    </row>
    <row r="16" spans="1:13" ht="12.75" customHeight="1">
      <c r="A16" s="24" t="s">
        <v>25</v>
      </c>
      <c r="B16" s="25">
        <v>5621</v>
      </c>
      <c r="C16" s="25">
        <v>6598</v>
      </c>
      <c r="D16" s="28">
        <f t="shared" si="0"/>
        <v>12219</v>
      </c>
      <c r="E16" s="25">
        <v>3407</v>
      </c>
      <c r="F16" s="25">
        <v>3826</v>
      </c>
      <c r="G16" s="28">
        <f t="shared" si="1"/>
        <v>7233</v>
      </c>
      <c r="H16" s="25">
        <f t="shared" si="5"/>
        <v>2214</v>
      </c>
      <c r="I16" s="25">
        <f t="shared" si="6"/>
        <v>2772</v>
      </c>
      <c r="J16" s="25">
        <f t="shared" si="7"/>
        <v>4986</v>
      </c>
      <c r="K16" s="52">
        <f t="shared" si="2"/>
        <v>60.61</v>
      </c>
      <c r="L16" s="53">
        <f t="shared" si="3"/>
        <v>57.99</v>
      </c>
      <c r="M16" s="54">
        <f t="shared" si="4"/>
        <v>59.19</v>
      </c>
    </row>
    <row r="17" spans="1:13" ht="12.75" customHeight="1">
      <c r="A17" s="24" t="s">
        <v>26</v>
      </c>
      <c r="B17" s="25">
        <v>706</v>
      </c>
      <c r="C17" s="25">
        <v>829</v>
      </c>
      <c r="D17" s="28">
        <f t="shared" si="0"/>
        <v>1535</v>
      </c>
      <c r="E17" s="25">
        <v>526</v>
      </c>
      <c r="F17" s="25">
        <v>612</v>
      </c>
      <c r="G17" s="28">
        <f t="shared" si="1"/>
        <v>1138</v>
      </c>
      <c r="H17" s="25">
        <f t="shared" si="5"/>
        <v>180</v>
      </c>
      <c r="I17" s="25">
        <f t="shared" si="6"/>
        <v>217</v>
      </c>
      <c r="J17" s="25">
        <f t="shared" si="7"/>
        <v>397</v>
      </c>
      <c r="K17" s="52">
        <f t="shared" si="2"/>
        <v>74.5</v>
      </c>
      <c r="L17" s="53">
        <f t="shared" si="3"/>
        <v>73.82</v>
      </c>
      <c r="M17" s="54">
        <f t="shared" si="4"/>
        <v>74.14</v>
      </c>
    </row>
    <row r="18" spans="1:13" ht="12.75" customHeight="1">
      <c r="A18" s="24" t="s">
        <v>27</v>
      </c>
      <c r="B18" s="25">
        <v>423</v>
      </c>
      <c r="C18" s="25">
        <v>470</v>
      </c>
      <c r="D18" s="28">
        <f t="shared" si="0"/>
        <v>893</v>
      </c>
      <c r="E18" s="25">
        <v>318</v>
      </c>
      <c r="F18" s="25">
        <v>370</v>
      </c>
      <c r="G18" s="28">
        <f t="shared" si="1"/>
        <v>688</v>
      </c>
      <c r="H18" s="25">
        <f t="shared" si="5"/>
        <v>105</v>
      </c>
      <c r="I18" s="25">
        <f t="shared" si="6"/>
        <v>100</v>
      </c>
      <c r="J18" s="25">
        <f t="shared" si="7"/>
        <v>205</v>
      </c>
      <c r="K18" s="52">
        <f t="shared" si="2"/>
        <v>75.18</v>
      </c>
      <c r="L18" s="53">
        <f t="shared" si="3"/>
        <v>78.72</v>
      </c>
      <c r="M18" s="54">
        <f t="shared" si="4"/>
        <v>77.04</v>
      </c>
    </row>
    <row r="19" spans="1:13" ht="12.75" customHeight="1">
      <c r="A19" s="24" t="s">
        <v>28</v>
      </c>
      <c r="B19" s="25">
        <v>985</v>
      </c>
      <c r="C19" s="25">
        <v>1195</v>
      </c>
      <c r="D19" s="28">
        <f t="shared" si="0"/>
        <v>2180</v>
      </c>
      <c r="E19" s="25">
        <v>660</v>
      </c>
      <c r="F19" s="25">
        <v>772</v>
      </c>
      <c r="G19" s="28">
        <f t="shared" si="1"/>
        <v>1432</v>
      </c>
      <c r="H19" s="25">
        <f t="shared" si="5"/>
        <v>325</v>
      </c>
      <c r="I19" s="25">
        <f t="shared" si="6"/>
        <v>423</v>
      </c>
      <c r="J19" s="25">
        <f t="shared" si="7"/>
        <v>748</v>
      </c>
      <c r="K19" s="52">
        <f t="shared" si="2"/>
        <v>67.01</v>
      </c>
      <c r="L19" s="53">
        <f t="shared" si="3"/>
        <v>64.6</v>
      </c>
      <c r="M19" s="54">
        <f t="shared" si="4"/>
        <v>65.69</v>
      </c>
    </row>
    <row r="20" spans="1:13" ht="12.75" customHeight="1">
      <c r="A20" s="24" t="s">
        <v>29</v>
      </c>
      <c r="B20" s="25">
        <v>1485</v>
      </c>
      <c r="C20" s="25">
        <v>1709</v>
      </c>
      <c r="D20" s="28">
        <f t="shared" si="0"/>
        <v>3194</v>
      </c>
      <c r="E20" s="25">
        <v>901</v>
      </c>
      <c r="F20" s="25">
        <v>1042</v>
      </c>
      <c r="G20" s="28">
        <f t="shared" si="1"/>
        <v>1943</v>
      </c>
      <c r="H20" s="25">
        <f t="shared" si="5"/>
        <v>584</v>
      </c>
      <c r="I20" s="25">
        <f t="shared" si="6"/>
        <v>667</v>
      </c>
      <c r="J20" s="25">
        <f t="shared" si="7"/>
        <v>1251</v>
      </c>
      <c r="K20" s="52">
        <f t="shared" si="2"/>
        <v>60.67</v>
      </c>
      <c r="L20" s="53">
        <f t="shared" si="3"/>
        <v>60.97</v>
      </c>
      <c r="M20" s="54">
        <f t="shared" si="4"/>
        <v>60.83</v>
      </c>
    </row>
    <row r="21" spans="1:13" ht="12.75" customHeight="1">
      <c r="A21" s="24" t="s">
        <v>30</v>
      </c>
      <c r="B21" s="25">
        <v>1466</v>
      </c>
      <c r="C21" s="25">
        <v>1625</v>
      </c>
      <c r="D21" s="28">
        <f t="shared" si="0"/>
        <v>3091</v>
      </c>
      <c r="E21" s="25">
        <v>1061</v>
      </c>
      <c r="F21" s="25">
        <v>1121</v>
      </c>
      <c r="G21" s="28">
        <f t="shared" si="1"/>
        <v>2182</v>
      </c>
      <c r="H21" s="25">
        <f t="shared" si="5"/>
        <v>405</v>
      </c>
      <c r="I21" s="25">
        <f t="shared" si="6"/>
        <v>504</v>
      </c>
      <c r="J21" s="25">
        <f t="shared" si="7"/>
        <v>909</v>
      </c>
      <c r="K21" s="52">
        <f t="shared" si="2"/>
        <v>72.37</v>
      </c>
      <c r="L21" s="53">
        <f t="shared" si="3"/>
        <v>68.98</v>
      </c>
      <c r="M21" s="54">
        <f t="shared" si="4"/>
        <v>70.59</v>
      </c>
    </row>
    <row r="22" spans="1:13" ht="12.75" customHeight="1">
      <c r="A22" s="24" t="s">
        <v>31</v>
      </c>
      <c r="B22" s="25">
        <v>7983</v>
      </c>
      <c r="C22" s="25">
        <v>9617</v>
      </c>
      <c r="D22" s="28">
        <f t="shared" si="0"/>
        <v>17600</v>
      </c>
      <c r="E22" s="25">
        <v>5077</v>
      </c>
      <c r="F22" s="25">
        <v>5950</v>
      </c>
      <c r="G22" s="28">
        <f t="shared" si="1"/>
        <v>11027</v>
      </c>
      <c r="H22" s="25">
        <f t="shared" si="5"/>
        <v>2906</v>
      </c>
      <c r="I22" s="25">
        <f t="shared" si="6"/>
        <v>3667</v>
      </c>
      <c r="J22" s="25">
        <f t="shared" si="7"/>
        <v>6573</v>
      </c>
      <c r="K22" s="52">
        <f t="shared" si="2"/>
        <v>63.6</v>
      </c>
      <c r="L22" s="53">
        <f t="shared" si="3"/>
        <v>61.87</v>
      </c>
      <c r="M22" s="54">
        <f t="shared" si="4"/>
        <v>62.65</v>
      </c>
    </row>
    <row r="23" spans="1:13" ht="12.75" customHeight="1">
      <c r="A23" s="24" t="s">
        <v>32</v>
      </c>
      <c r="B23" s="25">
        <v>489</v>
      </c>
      <c r="C23" s="25">
        <v>482</v>
      </c>
      <c r="D23" s="28">
        <f t="shared" si="0"/>
        <v>971</v>
      </c>
      <c r="E23" s="25">
        <v>367</v>
      </c>
      <c r="F23" s="25">
        <v>377</v>
      </c>
      <c r="G23" s="28">
        <f t="shared" si="1"/>
        <v>744</v>
      </c>
      <c r="H23" s="25">
        <f t="shared" si="5"/>
        <v>122</v>
      </c>
      <c r="I23" s="25">
        <f t="shared" si="6"/>
        <v>105</v>
      </c>
      <c r="J23" s="25">
        <f t="shared" si="7"/>
        <v>227</v>
      </c>
      <c r="K23" s="52">
        <f t="shared" si="2"/>
        <v>75.05</v>
      </c>
      <c r="L23" s="53">
        <f t="shared" si="3"/>
        <v>78.22</v>
      </c>
      <c r="M23" s="55">
        <f t="shared" si="4"/>
        <v>76.62</v>
      </c>
    </row>
    <row r="24" spans="1:13" ht="12.75" customHeight="1">
      <c r="A24" s="24" t="s">
        <v>33</v>
      </c>
      <c r="B24" s="28">
        <f>SUM(B5:B23)</f>
        <v>39308</v>
      </c>
      <c r="C24" s="29">
        <f>SUM(C5:C23)</f>
        <v>43802</v>
      </c>
      <c r="D24" s="28">
        <f t="shared" si="0"/>
        <v>83110</v>
      </c>
      <c r="E24" s="29">
        <f>SUM(E5:E23)</f>
        <v>26481</v>
      </c>
      <c r="F24" s="29">
        <f>SUM(F5:F23)</f>
        <v>28567</v>
      </c>
      <c r="G24" s="28">
        <f t="shared" si="1"/>
        <v>55048</v>
      </c>
      <c r="H24" s="25">
        <f aca="true" t="shared" si="8" ref="H24:H31">B24-E24</f>
        <v>12827</v>
      </c>
      <c r="I24" s="25">
        <f aca="true" t="shared" si="9" ref="I24:I31">C24-F24</f>
        <v>15235</v>
      </c>
      <c r="J24" s="25">
        <f aca="true" t="shared" si="10" ref="J24:J31">D24-G24</f>
        <v>28062</v>
      </c>
      <c r="K24" s="52">
        <f t="shared" si="2"/>
        <v>67.37</v>
      </c>
      <c r="L24" s="53">
        <f t="shared" si="3"/>
        <v>65.22</v>
      </c>
      <c r="M24" s="55">
        <f t="shared" si="4"/>
        <v>66.24</v>
      </c>
    </row>
    <row r="25" spans="1:13" ht="12.75" customHeight="1">
      <c r="A25" s="24"/>
      <c r="B25" s="28"/>
      <c r="C25" s="29"/>
      <c r="D25" s="28"/>
      <c r="E25" s="29"/>
      <c r="F25" s="29"/>
      <c r="G25" s="28"/>
      <c r="H25" s="25"/>
      <c r="I25" s="25"/>
      <c r="J25" s="25"/>
      <c r="K25" s="52"/>
      <c r="L25" s="53"/>
      <c r="M25" s="55"/>
    </row>
    <row r="26" spans="1:13" ht="12.75" customHeight="1">
      <c r="A26" s="24" t="s">
        <v>34</v>
      </c>
      <c r="B26" s="25">
        <v>49462</v>
      </c>
      <c r="C26" s="25">
        <v>61944</v>
      </c>
      <c r="D26" s="28">
        <f>SUM(B26:C26)</f>
        <v>111406</v>
      </c>
      <c r="E26" s="25">
        <v>28942</v>
      </c>
      <c r="F26" s="25">
        <v>33853</v>
      </c>
      <c r="G26" s="28">
        <f>SUM(E26:F26)</f>
        <v>62795</v>
      </c>
      <c r="H26" s="25">
        <f t="shared" si="8"/>
        <v>20520</v>
      </c>
      <c r="I26" s="25">
        <f t="shared" si="9"/>
        <v>28091</v>
      </c>
      <c r="J26" s="25">
        <f t="shared" si="10"/>
        <v>48611</v>
      </c>
      <c r="K26" s="52">
        <f aca="true" t="shared" si="11" ref="K26:M27">ROUND(E26/B26*100,2)</f>
        <v>58.51</v>
      </c>
      <c r="L26" s="53">
        <f t="shared" si="11"/>
        <v>54.65</v>
      </c>
      <c r="M26" s="55">
        <f t="shared" si="11"/>
        <v>56.37</v>
      </c>
    </row>
    <row r="27" spans="1:13" ht="12.75" customHeight="1">
      <c r="A27" s="32" t="s">
        <v>72</v>
      </c>
      <c r="B27" s="30">
        <f>SUM(B24,B26)</f>
        <v>88770</v>
      </c>
      <c r="C27" s="29">
        <f>SUM(C24,C26)</f>
        <v>105746</v>
      </c>
      <c r="D27" s="28">
        <f>SUM(B27:C27)</f>
        <v>194516</v>
      </c>
      <c r="E27" s="29">
        <f>SUM(E24,E26)</f>
        <v>55423</v>
      </c>
      <c r="F27" s="29">
        <f>SUM(F24,F26)</f>
        <v>62420</v>
      </c>
      <c r="G27" s="28">
        <f>SUM(E27:F27)</f>
        <v>117843</v>
      </c>
      <c r="H27" s="25">
        <f t="shared" si="8"/>
        <v>33347</v>
      </c>
      <c r="I27" s="25">
        <f t="shared" si="9"/>
        <v>43326</v>
      </c>
      <c r="J27" s="25">
        <f t="shared" si="10"/>
        <v>76673</v>
      </c>
      <c r="K27" s="52">
        <f t="shared" si="11"/>
        <v>62.43</v>
      </c>
      <c r="L27" s="53">
        <f t="shared" si="11"/>
        <v>59.03</v>
      </c>
      <c r="M27" s="55">
        <f t="shared" si="11"/>
        <v>60.58</v>
      </c>
    </row>
    <row r="28" spans="1:13" ht="12.75" customHeight="1">
      <c r="A28" s="24"/>
      <c r="B28" s="28"/>
      <c r="C28" s="29"/>
      <c r="D28" s="28"/>
      <c r="E28" s="29"/>
      <c r="F28" s="29"/>
      <c r="G28" s="28"/>
      <c r="H28" s="25"/>
      <c r="I28" s="25"/>
      <c r="J28" s="25"/>
      <c r="K28" s="52"/>
      <c r="L28" s="53"/>
      <c r="M28" s="55"/>
    </row>
    <row r="29" spans="1:13" ht="12.75" customHeight="1">
      <c r="A29" s="24" t="s">
        <v>46</v>
      </c>
      <c r="B29" s="25">
        <v>413229</v>
      </c>
      <c r="C29" s="25">
        <v>458248</v>
      </c>
      <c r="D29" s="28">
        <f>SUM(B29:C29)</f>
        <v>871477</v>
      </c>
      <c r="E29" s="25">
        <v>278737</v>
      </c>
      <c r="F29" s="25">
        <v>298534</v>
      </c>
      <c r="G29" s="28">
        <f>SUM(E29:F29)</f>
        <v>577271</v>
      </c>
      <c r="H29" s="25">
        <f t="shared" si="8"/>
        <v>134492</v>
      </c>
      <c r="I29" s="25">
        <f t="shared" si="9"/>
        <v>159714</v>
      </c>
      <c r="J29" s="25">
        <f t="shared" si="10"/>
        <v>294206</v>
      </c>
      <c r="K29" s="52">
        <f aca="true" t="shared" si="12" ref="K29:M31">ROUND(E29/B29*100,2)</f>
        <v>67.45</v>
      </c>
      <c r="L29" s="53">
        <f t="shared" si="12"/>
        <v>65.15</v>
      </c>
      <c r="M29" s="55">
        <f t="shared" si="12"/>
        <v>66.24</v>
      </c>
    </row>
    <row r="30" spans="1:13" ht="12.75" customHeight="1">
      <c r="A30" s="24" t="s">
        <v>47</v>
      </c>
      <c r="B30" s="25">
        <v>1719773</v>
      </c>
      <c r="C30" s="25">
        <v>1984402</v>
      </c>
      <c r="D30" s="28">
        <f>SUM(B30:C30)</f>
        <v>3704175</v>
      </c>
      <c r="E30" s="25">
        <v>1004288</v>
      </c>
      <c r="F30" s="25">
        <v>1105472</v>
      </c>
      <c r="G30" s="28">
        <f>SUM(E30:F30)</f>
        <v>2109760</v>
      </c>
      <c r="H30" s="25">
        <f t="shared" si="8"/>
        <v>715485</v>
      </c>
      <c r="I30" s="25">
        <f t="shared" si="9"/>
        <v>878930</v>
      </c>
      <c r="J30" s="25">
        <f t="shared" si="10"/>
        <v>1594415</v>
      </c>
      <c r="K30" s="52">
        <f t="shared" si="12"/>
        <v>58.4</v>
      </c>
      <c r="L30" s="53">
        <f t="shared" si="12"/>
        <v>55.71</v>
      </c>
      <c r="M30" s="55">
        <f t="shared" si="12"/>
        <v>56.96</v>
      </c>
    </row>
    <row r="31" spans="1:13" ht="12.75" customHeight="1" thickBot="1">
      <c r="A31" s="34" t="s">
        <v>48</v>
      </c>
      <c r="B31" s="85">
        <f>SUM(B29:B30)</f>
        <v>2133002</v>
      </c>
      <c r="C31" s="35">
        <f>SUM(C29:C30)</f>
        <v>2442650</v>
      </c>
      <c r="D31" s="85">
        <f>SUM(B31:C31)</f>
        <v>4575652</v>
      </c>
      <c r="E31" s="35">
        <f>SUM(E29:E30)</f>
        <v>1283025</v>
      </c>
      <c r="F31" s="35">
        <f>SUM(F29:F30)</f>
        <v>1404006</v>
      </c>
      <c r="G31" s="85">
        <f>SUM(E31:F31)</f>
        <v>2687031</v>
      </c>
      <c r="H31" s="37">
        <f t="shared" si="8"/>
        <v>849977</v>
      </c>
      <c r="I31" s="37">
        <f t="shared" si="9"/>
        <v>1038644</v>
      </c>
      <c r="J31" s="37">
        <f t="shared" si="10"/>
        <v>1888621</v>
      </c>
      <c r="K31" s="86">
        <f t="shared" si="12"/>
        <v>60.15</v>
      </c>
      <c r="L31" s="57">
        <f t="shared" si="12"/>
        <v>57.48</v>
      </c>
      <c r="M31" s="58">
        <f t="shared" si="12"/>
        <v>58.72</v>
      </c>
    </row>
  </sheetData>
  <sheetProtection/>
  <mergeCells count="6">
    <mergeCell ref="L1:M1"/>
    <mergeCell ref="A2:A4"/>
    <mergeCell ref="B2:D2"/>
    <mergeCell ref="E2:G2"/>
    <mergeCell ref="H2:J2"/>
    <mergeCell ref="K2:M2"/>
  </mergeCells>
  <printOptions/>
  <pageMargins left="0.7874015748031497" right="0.7874015748031497" top="1.1811023622047245" bottom="1.1811023622047245" header="0.5118110236220472" footer="0.5118110236220472"/>
  <pageSetup fitToHeight="1" fitToWidth="1" horizontalDpi="600" verticalDpi="600" orientation="landscape" paperSize="9" scale="98" r:id="rId1"/>
  <ignoredErrors>
    <ignoredError sqref="D2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SheetLayoutView="85" zoomScalePageLayoutView="0" workbookViewId="0" topLeftCell="A1">
      <pane xSplit="1" ySplit="4" topLeftCell="C5" activePane="bottomRight" state="frozen"/>
      <selection pane="topLeft" activeCell="D2" sqref="D2"/>
      <selection pane="topRight" activeCell="D2" sqref="D2"/>
      <selection pane="bottomLeft" activeCell="D2" sqref="D2"/>
      <selection pane="bottomRight" activeCell="I24" sqref="I24"/>
    </sheetView>
  </sheetViews>
  <sheetFormatPr defaultColWidth="9.00390625" defaultRowHeight="13.5"/>
  <cols>
    <col min="1" max="1" width="11.375" style="8" customWidth="1"/>
    <col min="2" max="13" width="9.625" style="8" customWidth="1"/>
    <col min="14" max="16384" width="9.00390625" style="8" customWidth="1"/>
  </cols>
  <sheetData>
    <row r="1" spans="1:13" ht="19.5" customHeight="1" thickBot="1">
      <c r="A1" s="7" t="s">
        <v>69</v>
      </c>
      <c r="L1" s="105" t="s">
        <v>71</v>
      </c>
      <c r="M1" s="105"/>
    </row>
    <row r="2" spans="1:13" ht="12.75" customHeight="1">
      <c r="A2" s="106" t="s">
        <v>53</v>
      </c>
      <c r="B2" s="109" t="s">
        <v>38</v>
      </c>
      <c r="C2" s="110"/>
      <c r="D2" s="111"/>
      <c r="E2" s="112" t="s">
        <v>54</v>
      </c>
      <c r="F2" s="110"/>
      <c r="G2" s="113"/>
      <c r="H2" s="112" t="s">
        <v>40</v>
      </c>
      <c r="I2" s="110"/>
      <c r="J2" s="113"/>
      <c r="K2" s="144" t="s">
        <v>41</v>
      </c>
      <c r="L2" s="144"/>
      <c r="M2" s="145"/>
    </row>
    <row r="3" spans="1:13" ht="12.75" customHeight="1">
      <c r="A3" s="107"/>
      <c r="B3" s="41"/>
      <c r="C3" s="41"/>
      <c r="D3" s="42" t="s">
        <v>42</v>
      </c>
      <c r="E3" s="43"/>
      <c r="F3" s="41"/>
      <c r="G3" s="44" t="s">
        <v>42</v>
      </c>
      <c r="H3" s="43"/>
      <c r="I3" s="41"/>
      <c r="J3" s="44" t="s">
        <v>42</v>
      </c>
      <c r="K3" s="87"/>
      <c r="L3" s="87"/>
      <c r="M3" s="88" t="s">
        <v>55</v>
      </c>
    </row>
    <row r="4" spans="1:13" ht="12.75" customHeight="1">
      <c r="A4" s="108"/>
      <c r="B4" s="47" t="s">
        <v>43</v>
      </c>
      <c r="C4" s="48" t="s">
        <v>44</v>
      </c>
      <c r="D4" s="47" t="s">
        <v>45</v>
      </c>
      <c r="E4" s="48" t="s">
        <v>43</v>
      </c>
      <c r="F4" s="48" t="s">
        <v>44</v>
      </c>
      <c r="G4" s="49" t="s">
        <v>45</v>
      </c>
      <c r="H4" s="10" t="s">
        <v>43</v>
      </c>
      <c r="I4" s="48" t="s">
        <v>44</v>
      </c>
      <c r="J4" s="49" t="s">
        <v>45</v>
      </c>
      <c r="K4" s="48" t="s">
        <v>43</v>
      </c>
      <c r="L4" s="48" t="s">
        <v>44</v>
      </c>
      <c r="M4" s="64" t="s">
        <v>45</v>
      </c>
    </row>
    <row r="5" spans="1:13" ht="12.75" customHeight="1">
      <c r="A5" s="51" t="s">
        <v>14</v>
      </c>
      <c r="B5" s="25">
        <v>0</v>
      </c>
      <c r="C5" s="25">
        <v>0</v>
      </c>
      <c r="D5" s="25">
        <f>SUM(B5:C5)</f>
        <v>0</v>
      </c>
      <c r="E5" s="25">
        <v>0</v>
      </c>
      <c r="F5" s="25">
        <v>0</v>
      </c>
      <c r="G5" s="25">
        <f>SUM(E5:F5)</f>
        <v>0</v>
      </c>
      <c r="H5" s="25">
        <f>B5-E5</f>
        <v>0</v>
      </c>
      <c r="I5" s="25">
        <f>C5-F5</f>
        <v>0</v>
      </c>
      <c r="J5" s="25">
        <f>D5-G5</f>
        <v>0</v>
      </c>
      <c r="K5" s="53">
        <v>0</v>
      </c>
      <c r="L5" s="53">
        <v>0</v>
      </c>
      <c r="M5" s="55">
        <v>0</v>
      </c>
    </row>
    <row r="6" spans="1:13" ht="12.75" customHeight="1">
      <c r="A6" s="51" t="s">
        <v>15</v>
      </c>
      <c r="B6" s="25">
        <v>3</v>
      </c>
      <c r="C6" s="25">
        <v>0</v>
      </c>
      <c r="D6" s="25">
        <f aca="true" t="shared" si="0" ref="D6:D31">SUM(B6:C6)</f>
        <v>3</v>
      </c>
      <c r="E6" s="25">
        <v>0</v>
      </c>
      <c r="F6" s="25">
        <v>0</v>
      </c>
      <c r="G6" s="25">
        <f aca="true" t="shared" si="1" ref="G6:G31">SUM(E6:F6)</f>
        <v>0</v>
      </c>
      <c r="H6" s="25">
        <f aca="true" t="shared" si="2" ref="H6:H26">B6-E6</f>
        <v>3</v>
      </c>
      <c r="I6" s="25">
        <f aca="true" t="shared" si="3" ref="I6:I27">C6-F6</f>
        <v>0</v>
      </c>
      <c r="J6" s="25">
        <f aca="true" t="shared" si="4" ref="J6:J27">D6-G6</f>
        <v>3</v>
      </c>
      <c r="K6" s="53">
        <f>ROUND(E6/B6*100,2)</f>
        <v>0</v>
      </c>
      <c r="L6" s="53">
        <v>0</v>
      </c>
      <c r="M6" s="55">
        <f aca="true" t="shared" si="5" ref="M6:M31">ROUND(G6/D6*100,2)</f>
        <v>0</v>
      </c>
    </row>
    <row r="7" spans="1:13" ht="12.75" customHeight="1">
      <c r="A7" s="51" t="s">
        <v>16</v>
      </c>
      <c r="B7" s="25">
        <v>1</v>
      </c>
      <c r="C7" s="25">
        <v>2</v>
      </c>
      <c r="D7" s="25">
        <f t="shared" si="0"/>
        <v>3</v>
      </c>
      <c r="E7" s="25">
        <v>0</v>
      </c>
      <c r="F7" s="25">
        <v>0</v>
      </c>
      <c r="G7" s="25">
        <f t="shared" si="1"/>
        <v>0</v>
      </c>
      <c r="H7" s="25">
        <f t="shared" si="2"/>
        <v>1</v>
      </c>
      <c r="I7" s="25">
        <f t="shared" si="3"/>
        <v>2</v>
      </c>
      <c r="J7" s="25">
        <f t="shared" si="4"/>
        <v>3</v>
      </c>
      <c r="K7" s="53">
        <f>ROUND(E7/B7*100,2)</f>
        <v>0</v>
      </c>
      <c r="L7" s="53">
        <f aca="true" t="shared" si="6" ref="L7:L31">ROUND(F7/C7*100,2)</f>
        <v>0</v>
      </c>
      <c r="M7" s="55">
        <f t="shared" si="5"/>
        <v>0</v>
      </c>
    </row>
    <row r="8" spans="1:13" ht="12.75" customHeight="1">
      <c r="A8" s="51" t="s">
        <v>17</v>
      </c>
      <c r="B8" s="25">
        <v>0</v>
      </c>
      <c r="C8" s="25">
        <v>3</v>
      </c>
      <c r="D8" s="25">
        <f t="shared" si="0"/>
        <v>3</v>
      </c>
      <c r="E8" s="25">
        <v>0</v>
      </c>
      <c r="F8" s="25">
        <v>1</v>
      </c>
      <c r="G8" s="25">
        <f t="shared" si="1"/>
        <v>1</v>
      </c>
      <c r="H8" s="25">
        <f t="shared" si="2"/>
        <v>0</v>
      </c>
      <c r="I8" s="25">
        <f t="shared" si="3"/>
        <v>2</v>
      </c>
      <c r="J8" s="25">
        <f t="shared" si="4"/>
        <v>2</v>
      </c>
      <c r="K8" s="53">
        <v>0</v>
      </c>
      <c r="L8" s="53">
        <f t="shared" si="6"/>
        <v>33.33</v>
      </c>
      <c r="M8" s="55">
        <f t="shared" si="5"/>
        <v>33.33</v>
      </c>
    </row>
    <row r="9" spans="1:13" ht="12.75" customHeight="1">
      <c r="A9" s="51" t="s">
        <v>18</v>
      </c>
      <c r="B9" s="25">
        <v>1</v>
      </c>
      <c r="C9" s="25">
        <v>2</v>
      </c>
      <c r="D9" s="25">
        <f t="shared" si="0"/>
        <v>3</v>
      </c>
      <c r="E9" s="25">
        <v>0</v>
      </c>
      <c r="F9" s="25">
        <v>0</v>
      </c>
      <c r="G9" s="25">
        <f t="shared" si="1"/>
        <v>0</v>
      </c>
      <c r="H9" s="25">
        <f t="shared" si="2"/>
        <v>1</v>
      </c>
      <c r="I9" s="25">
        <f t="shared" si="3"/>
        <v>2</v>
      </c>
      <c r="J9" s="25">
        <f t="shared" si="4"/>
        <v>3</v>
      </c>
      <c r="K9" s="53">
        <f>ROUND(E9/B9*100,2)</f>
        <v>0</v>
      </c>
      <c r="L9" s="53">
        <f t="shared" si="6"/>
        <v>0</v>
      </c>
      <c r="M9" s="55">
        <f t="shared" si="5"/>
        <v>0</v>
      </c>
    </row>
    <row r="10" spans="1:13" ht="12.75" customHeight="1">
      <c r="A10" s="51" t="s">
        <v>19</v>
      </c>
      <c r="B10" s="25">
        <v>0</v>
      </c>
      <c r="C10" s="25">
        <v>0</v>
      </c>
      <c r="D10" s="25">
        <f t="shared" si="0"/>
        <v>0</v>
      </c>
      <c r="E10" s="25">
        <v>0</v>
      </c>
      <c r="F10" s="25">
        <v>0</v>
      </c>
      <c r="G10" s="25">
        <f t="shared" si="1"/>
        <v>0</v>
      </c>
      <c r="H10" s="25">
        <f t="shared" si="2"/>
        <v>0</v>
      </c>
      <c r="I10" s="25">
        <f t="shared" si="3"/>
        <v>0</v>
      </c>
      <c r="J10" s="25">
        <f t="shared" si="4"/>
        <v>0</v>
      </c>
      <c r="K10" s="53">
        <v>0</v>
      </c>
      <c r="L10" s="53">
        <v>0</v>
      </c>
      <c r="M10" s="55">
        <v>0</v>
      </c>
    </row>
    <row r="11" spans="1:13" ht="12.75" customHeight="1">
      <c r="A11" s="51" t="s">
        <v>20</v>
      </c>
      <c r="B11" s="25">
        <v>0</v>
      </c>
      <c r="C11" s="25">
        <v>0</v>
      </c>
      <c r="D11" s="25">
        <f t="shared" si="0"/>
        <v>0</v>
      </c>
      <c r="E11" s="25">
        <v>0</v>
      </c>
      <c r="F11" s="25">
        <v>0</v>
      </c>
      <c r="G11" s="25">
        <f t="shared" si="1"/>
        <v>0</v>
      </c>
      <c r="H11" s="25">
        <f t="shared" si="2"/>
        <v>0</v>
      </c>
      <c r="I11" s="25">
        <f t="shared" si="3"/>
        <v>0</v>
      </c>
      <c r="J11" s="25">
        <f t="shared" si="4"/>
        <v>0</v>
      </c>
      <c r="K11" s="53">
        <v>0</v>
      </c>
      <c r="L11" s="53">
        <v>0</v>
      </c>
      <c r="M11" s="55">
        <v>0</v>
      </c>
    </row>
    <row r="12" spans="1:13" ht="12.75" customHeight="1">
      <c r="A12" s="51" t="s">
        <v>21</v>
      </c>
      <c r="B12" s="25">
        <v>1</v>
      </c>
      <c r="C12" s="25">
        <v>1</v>
      </c>
      <c r="D12" s="25">
        <f t="shared" si="0"/>
        <v>2</v>
      </c>
      <c r="E12" s="25">
        <v>0</v>
      </c>
      <c r="F12" s="25">
        <v>0</v>
      </c>
      <c r="G12" s="25">
        <f t="shared" si="1"/>
        <v>0</v>
      </c>
      <c r="H12" s="25">
        <f t="shared" si="2"/>
        <v>1</v>
      </c>
      <c r="I12" s="25">
        <f t="shared" si="3"/>
        <v>1</v>
      </c>
      <c r="J12" s="25">
        <f t="shared" si="4"/>
        <v>2</v>
      </c>
      <c r="K12" s="53">
        <f>ROUND(E12/B12*100,2)</f>
        <v>0</v>
      </c>
      <c r="L12" s="53">
        <f t="shared" si="6"/>
        <v>0</v>
      </c>
      <c r="M12" s="55">
        <f t="shared" si="5"/>
        <v>0</v>
      </c>
    </row>
    <row r="13" spans="1:13" ht="12.75" customHeight="1">
      <c r="A13" s="51" t="s">
        <v>22</v>
      </c>
      <c r="B13" s="25">
        <v>1</v>
      </c>
      <c r="C13" s="25">
        <v>1</v>
      </c>
      <c r="D13" s="25">
        <f t="shared" si="0"/>
        <v>2</v>
      </c>
      <c r="E13" s="25">
        <v>0</v>
      </c>
      <c r="F13" s="25">
        <v>0</v>
      </c>
      <c r="G13" s="25">
        <f t="shared" si="1"/>
        <v>0</v>
      </c>
      <c r="H13" s="25">
        <f t="shared" si="2"/>
        <v>1</v>
      </c>
      <c r="I13" s="25">
        <f t="shared" si="3"/>
        <v>1</v>
      </c>
      <c r="J13" s="25">
        <f t="shared" si="4"/>
        <v>2</v>
      </c>
      <c r="K13" s="53">
        <f>ROUND(E13/B13*100,2)</f>
        <v>0</v>
      </c>
      <c r="L13" s="53">
        <f t="shared" si="6"/>
        <v>0</v>
      </c>
      <c r="M13" s="55">
        <f t="shared" si="5"/>
        <v>0</v>
      </c>
    </row>
    <row r="14" spans="1:13" ht="12.75" customHeight="1">
      <c r="A14" s="51" t="s">
        <v>23</v>
      </c>
      <c r="B14" s="25">
        <v>5</v>
      </c>
      <c r="C14" s="25">
        <v>7</v>
      </c>
      <c r="D14" s="25">
        <f t="shared" si="0"/>
        <v>12</v>
      </c>
      <c r="E14" s="25">
        <v>0</v>
      </c>
      <c r="F14" s="25">
        <v>1</v>
      </c>
      <c r="G14" s="25">
        <f t="shared" si="1"/>
        <v>1</v>
      </c>
      <c r="H14" s="25">
        <f t="shared" si="2"/>
        <v>5</v>
      </c>
      <c r="I14" s="25">
        <f t="shared" si="3"/>
        <v>6</v>
      </c>
      <c r="J14" s="25">
        <f t="shared" si="4"/>
        <v>11</v>
      </c>
      <c r="K14" s="53">
        <f>ROUND(E14/B14*100,2)</f>
        <v>0</v>
      </c>
      <c r="L14" s="53">
        <f t="shared" si="6"/>
        <v>14.29</v>
      </c>
      <c r="M14" s="55">
        <f t="shared" si="5"/>
        <v>8.33</v>
      </c>
    </row>
    <row r="15" spans="1:13" ht="12.75" customHeight="1">
      <c r="A15" s="51" t="s">
        <v>24</v>
      </c>
      <c r="B15" s="25">
        <v>2</v>
      </c>
      <c r="C15" s="25">
        <v>3</v>
      </c>
      <c r="D15" s="25">
        <f t="shared" si="0"/>
        <v>5</v>
      </c>
      <c r="E15" s="25">
        <v>0</v>
      </c>
      <c r="F15" s="25">
        <v>0</v>
      </c>
      <c r="G15" s="25">
        <f t="shared" si="1"/>
        <v>0</v>
      </c>
      <c r="H15" s="25">
        <f t="shared" si="2"/>
        <v>2</v>
      </c>
      <c r="I15" s="25">
        <f t="shared" si="3"/>
        <v>3</v>
      </c>
      <c r="J15" s="25">
        <f t="shared" si="4"/>
        <v>5</v>
      </c>
      <c r="K15" s="53">
        <f>ROUND(E15/B15*100,2)</f>
        <v>0</v>
      </c>
      <c r="L15" s="53">
        <f t="shared" si="6"/>
        <v>0</v>
      </c>
      <c r="M15" s="55">
        <f t="shared" si="5"/>
        <v>0</v>
      </c>
    </row>
    <row r="16" spans="1:13" ht="12.75" customHeight="1">
      <c r="A16" s="51" t="s">
        <v>25</v>
      </c>
      <c r="B16" s="25">
        <v>2</v>
      </c>
      <c r="C16" s="25">
        <v>1</v>
      </c>
      <c r="D16" s="25">
        <f t="shared" si="0"/>
        <v>3</v>
      </c>
      <c r="E16" s="25">
        <v>0</v>
      </c>
      <c r="F16" s="25">
        <v>0</v>
      </c>
      <c r="G16" s="25">
        <f t="shared" si="1"/>
        <v>0</v>
      </c>
      <c r="H16" s="25">
        <f t="shared" si="2"/>
        <v>2</v>
      </c>
      <c r="I16" s="25">
        <f t="shared" si="3"/>
        <v>1</v>
      </c>
      <c r="J16" s="25">
        <f t="shared" si="4"/>
        <v>3</v>
      </c>
      <c r="K16" s="53">
        <f>ROUND(E16/B16*100,2)</f>
        <v>0</v>
      </c>
      <c r="L16" s="53">
        <f t="shared" si="6"/>
        <v>0</v>
      </c>
      <c r="M16" s="55">
        <f t="shared" si="5"/>
        <v>0</v>
      </c>
    </row>
    <row r="17" spans="1:13" ht="12.75" customHeight="1">
      <c r="A17" s="51" t="s">
        <v>26</v>
      </c>
      <c r="B17" s="25">
        <v>0</v>
      </c>
      <c r="C17" s="25">
        <v>0</v>
      </c>
      <c r="D17" s="25">
        <f t="shared" si="0"/>
        <v>0</v>
      </c>
      <c r="E17" s="25">
        <v>0</v>
      </c>
      <c r="F17" s="25">
        <v>0</v>
      </c>
      <c r="G17" s="25">
        <f t="shared" si="1"/>
        <v>0</v>
      </c>
      <c r="H17" s="25">
        <f t="shared" si="2"/>
        <v>0</v>
      </c>
      <c r="I17" s="25">
        <f t="shared" si="3"/>
        <v>0</v>
      </c>
      <c r="J17" s="25">
        <f t="shared" si="4"/>
        <v>0</v>
      </c>
      <c r="K17" s="53">
        <v>0</v>
      </c>
      <c r="L17" s="53">
        <v>0</v>
      </c>
      <c r="M17" s="55">
        <v>0</v>
      </c>
    </row>
    <row r="18" spans="1:13" ht="12.75" customHeight="1">
      <c r="A18" s="51" t="s">
        <v>27</v>
      </c>
      <c r="B18" s="25">
        <v>0</v>
      </c>
      <c r="C18" s="25">
        <v>0</v>
      </c>
      <c r="D18" s="25">
        <f t="shared" si="0"/>
        <v>0</v>
      </c>
      <c r="E18" s="25">
        <v>0</v>
      </c>
      <c r="F18" s="25">
        <v>0</v>
      </c>
      <c r="G18" s="25">
        <f t="shared" si="1"/>
        <v>0</v>
      </c>
      <c r="H18" s="25">
        <f t="shared" si="2"/>
        <v>0</v>
      </c>
      <c r="I18" s="25">
        <f t="shared" si="3"/>
        <v>0</v>
      </c>
      <c r="J18" s="25">
        <f t="shared" si="4"/>
        <v>0</v>
      </c>
      <c r="K18" s="53">
        <v>0</v>
      </c>
      <c r="L18" s="53">
        <v>0</v>
      </c>
      <c r="M18" s="55">
        <v>0</v>
      </c>
    </row>
    <row r="19" spans="1:13" ht="12.75" customHeight="1">
      <c r="A19" s="51" t="s">
        <v>28</v>
      </c>
      <c r="B19" s="25">
        <v>1</v>
      </c>
      <c r="C19" s="25">
        <v>1</v>
      </c>
      <c r="D19" s="25">
        <f t="shared" si="0"/>
        <v>2</v>
      </c>
      <c r="E19" s="25">
        <v>0</v>
      </c>
      <c r="F19" s="25">
        <v>0</v>
      </c>
      <c r="G19" s="25">
        <f t="shared" si="1"/>
        <v>0</v>
      </c>
      <c r="H19" s="25">
        <f t="shared" si="2"/>
        <v>1</v>
      </c>
      <c r="I19" s="25">
        <f t="shared" si="3"/>
        <v>1</v>
      </c>
      <c r="J19" s="25">
        <f t="shared" si="4"/>
        <v>2</v>
      </c>
      <c r="K19" s="53">
        <f>ROUND(E19/B19*100,2)</f>
        <v>0</v>
      </c>
      <c r="L19" s="53">
        <f t="shared" si="6"/>
        <v>0</v>
      </c>
      <c r="M19" s="55">
        <f t="shared" si="5"/>
        <v>0</v>
      </c>
    </row>
    <row r="20" spans="1:13" ht="12.75" customHeight="1">
      <c r="A20" s="51" t="s">
        <v>29</v>
      </c>
      <c r="B20" s="25">
        <v>1</v>
      </c>
      <c r="C20" s="25">
        <v>1</v>
      </c>
      <c r="D20" s="25">
        <f t="shared" si="0"/>
        <v>2</v>
      </c>
      <c r="E20" s="25">
        <v>0</v>
      </c>
      <c r="F20" s="25">
        <v>0</v>
      </c>
      <c r="G20" s="25">
        <f t="shared" si="1"/>
        <v>0</v>
      </c>
      <c r="H20" s="25">
        <f t="shared" si="2"/>
        <v>1</v>
      </c>
      <c r="I20" s="25">
        <f t="shared" si="3"/>
        <v>1</v>
      </c>
      <c r="J20" s="25">
        <f t="shared" si="4"/>
        <v>2</v>
      </c>
      <c r="K20" s="53">
        <f>ROUND(E20/B20*100,2)</f>
        <v>0</v>
      </c>
      <c r="L20" s="53">
        <f t="shared" si="6"/>
        <v>0</v>
      </c>
      <c r="M20" s="55">
        <f t="shared" si="5"/>
        <v>0</v>
      </c>
    </row>
    <row r="21" spans="1:13" ht="12.75" customHeight="1">
      <c r="A21" s="51" t="s">
        <v>30</v>
      </c>
      <c r="B21" s="25">
        <v>0</v>
      </c>
      <c r="C21" s="25">
        <v>0</v>
      </c>
      <c r="D21" s="25">
        <f t="shared" si="0"/>
        <v>0</v>
      </c>
      <c r="E21" s="25">
        <v>0</v>
      </c>
      <c r="F21" s="25">
        <v>0</v>
      </c>
      <c r="G21" s="25">
        <f t="shared" si="1"/>
        <v>0</v>
      </c>
      <c r="H21" s="25">
        <f t="shared" si="2"/>
        <v>0</v>
      </c>
      <c r="I21" s="25">
        <f t="shared" si="3"/>
        <v>0</v>
      </c>
      <c r="J21" s="25">
        <f t="shared" si="4"/>
        <v>0</v>
      </c>
      <c r="K21" s="53">
        <v>0</v>
      </c>
      <c r="L21" s="53">
        <v>0</v>
      </c>
      <c r="M21" s="55">
        <v>0</v>
      </c>
    </row>
    <row r="22" spans="1:13" ht="12.75" customHeight="1">
      <c r="A22" s="51" t="s">
        <v>31</v>
      </c>
      <c r="B22" s="25">
        <v>4</v>
      </c>
      <c r="C22" s="25">
        <v>6</v>
      </c>
      <c r="D22" s="25">
        <f t="shared" si="0"/>
        <v>10</v>
      </c>
      <c r="E22" s="25">
        <v>1</v>
      </c>
      <c r="F22" s="25">
        <v>0</v>
      </c>
      <c r="G22" s="25">
        <f t="shared" si="1"/>
        <v>1</v>
      </c>
      <c r="H22" s="25">
        <f t="shared" si="2"/>
        <v>3</v>
      </c>
      <c r="I22" s="25">
        <f t="shared" si="3"/>
        <v>6</v>
      </c>
      <c r="J22" s="25">
        <f t="shared" si="4"/>
        <v>9</v>
      </c>
      <c r="K22" s="53">
        <f aca="true" t="shared" si="7" ref="K22:K31">ROUND(E22/B22*100,2)</f>
        <v>25</v>
      </c>
      <c r="L22" s="53">
        <f t="shared" si="6"/>
        <v>0</v>
      </c>
      <c r="M22" s="55">
        <f t="shared" si="5"/>
        <v>10</v>
      </c>
    </row>
    <row r="23" spans="1:13" ht="12.75" customHeight="1">
      <c r="A23" s="51" t="s">
        <v>32</v>
      </c>
      <c r="B23" s="25">
        <v>1</v>
      </c>
      <c r="C23" s="25">
        <v>5</v>
      </c>
      <c r="D23" s="25">
        <f t="shared" si="0"/>
        <v>6</v>
      </c>
      <c r="E23" s="25">
        <v>0</v>
      </c>
      <c r="F23" s="25">
        <v>0</v>
      </c>
      <c r="G23" s="25">
        <f t="shared" si="1"/>
        <v>0</v>
      </c>
      <c r="H23" s="25">
        <f t="shared" si="2"/>
        <v>1</v>
      </c>
      <c r="I23" s="25">
        <f t="shared" si="3"/>
        <v>5</v>
      </c>
      <c r="J23" s="25">
        <f t="shared" si="4"/>
        <v>6</v>
      </c>
      <c r="K23" s="53">
        <f t="shared" si="7"/>
        <v>0</v>
      </c>
      <c r="L23" s="53">
        <f t="shared" si="6"/>
        <v>0</v>
      </c>
      <c r="M23" s="55">
        <f t="shared" si="5"/>
        <v>0</v>
      </c>
    </row>
    <row r="24" spans="1:13" ht="12.75" customHeight="1">
      <c r="A24" s="51" t="s">
        <v>33</v>
      </c>
      <c r="B24" s="28">
        <f>SUM(B5:B23)</f>
        <v>23</v>
      </c>
      <c r="C24" s="29">
        <f>SUM(C5:C23)</f>
        <v>33</v>
      </c>
      <c r="D24" s="25">
        <f t="shared" si="0"/>
        <v>56</v>
      </c>
      <c r="E24" s="29">
        <f>SUM(E5:E23)</f>
        <v>1</v>
      </c>
      <c r="F24" s="29">
        <f>SUM(F5:F23)</f>
        <v>2</v>
      </c>
      <c r="G24" s="25">
        <f t="shared" si="1"/>
        <v>3</v>
      </c>
      <c r="H24" s="25">
        <f t="shared" si="2"/>
        <v>22</v>
      </c>
      <c r="I24" s="25">
        <f t="shared" si="3"/>
        <v>31</v>
      </c>
      <c r="J24" s="25">
        <f t="shared" si="4"/>
        <v>53</v>
      </c>
      <c r="K24" s="53">
        <f t="shared" si="7"/>
        <v>4.35</v>
      </c>
      <c r="L24" s="53">
        <f t="shared" si="6"/>
        <v>6.06</v>
      </c>
      <c r="M24" s="55">
        <f t="shared" si="5"/>
        <v>5.36</v>
      </c>
    </row>
    <row r="25" spans="1:13" ht="12.75" customHeight="1">
      <c r="A25" s="51"/>
      <c r="B25" s="28"/>
      <c r="C25" s="29"/>
      <c r="D25" s="25"/>
      <c r="E25" s="29"/>
      <c r="F25" s="29"/>
      <c r="G25" s="25"/>
      <c r="H25" s="25"/>
      <c r="I25" s="25"/>
      <c r="J25" s="25"/>
      <c r="K25" s="53"/>
      <c r="L25" s="53"/>
      <c r="M25" s="55"/>
    </row>
    <row r="26" spans="1:13" ht="12.75" customHeight="1">
      <c r="A26" s="51" t="s">
        <v>34</v>
      </c>
      <c r="B26" s="25">
        <v>24</v>
      </c>
      <c r="C26" s="25">
        <v>32</v>
      </c>
      <c r="D26" s="25">
        <f t="shared" si="0"/>
        <v>56</v>
      </c>
      <c r="E26" s="25">
        <v>8</v>
      </c>
      <c r="F26" s="25">
        <v>7</v>
      </c>
      <c r="G26" s="25">
        <f t="shared" si="1"/>
        <v>15</v>
      </c>
      <c r="H26" s="25">
        <f t="shared" si="2"/>
        <v>16</v>
      </c>
      <c r="I26" s="25">
        <f t="shared" si="3"/>
        <v>25</v>
      </c>
      <c r="J26" s="25">
        <f t="shared" si="4"/>
        <v>41</v>
      </c>
      <c r="K26" s="53">
        <f t="shared" si="7"/>
        <v>33.33</v>
      </c>
      <c r="L26" s="53">
        <f t="shared" si="6"/>
        <v>21.88</v>
      </c>
      <c r="M26" s="55">
        <f t="shared" si="5"/>
        <v>26.79</v>
      </c>
    </row>
    <row r="27" spans="1:13" ht="12.75" customHeight="1">
      <c r="A27" s="32" t="s">
        <v>72</v>
      </c>
      <c r="B27" s="30">
        <f>SUM(B24,B26)</f>
        <v>47</v>
      </c>
      <c r="C27" s="29">
        <f>SUM(C24,C26)</f>
        <v>65</v>
      </c>
      <c r="D27" s="25">
        <f t="shared" si="0"/>
        <v>112</v>
      </c>
      <c r="E27" s="29">
        <f>SUM(E24,E26)</f>
        <v>9</v>
      </c>
      <c r="F27" s="29">
        <f>SUM(F24,F26)</f>
        <v>9</v>
      </c>
      <c r="G27" s="25">
        <f t="shared" si="1"/>
        <v>18</v>
      </c>
      <c r="H27" s="25">
        <f>B27-E27</f>
        <v>38</v>
      </c>
      <c r="I27" s="25">
        <f t="shared" si="3"/>
        <v>56</v>
      </c>
      <c r="J27" s="25">
        <f t="shared" si="4"/>
        <v>94</v>
      </c>
      <c r="K27" s="53">
        <f t="shared" si="7"/>
        <v>19.15</v>
      </c>
      <c r="L27" s="53">
        <f t="shared" si="6"/>
        <v>13.85</v>
      </c>
      <c r="M27" s="55">
        <f t="shared" si="5"/>
        <v>16.07</v>
      </c>
    </row>
    <row r="28" spans="1:13" ht="12.75" customHeight="1">
      <c r="A28" s="51"/>
      <c r="B28" s="28"/>
      <c r="C28" s="29"/>
      <c r="D28" s="25"/>
      <c r="E28" s="29"/>
      <c r="F28" s="29"/>
      <c r="G28" s="25"/>
      <c r="H28" s="25"/>
      <c r="I28" s="25"/>
      <c r="J28" s="25"/>
      <c r="K28" s="53"/>
      <c r="L28" s="53"/>
      <c r="M28" s="55"/>
    </row>
    <row r="29" spans="1:13" ht="12.75" customHeight="1">
      <c r="A29" s="51" t="s">
        <v>46</v>
      </c>
      <c r="B29" s="25">
        <v>362</v>
      </c>
      <c r="C29" s="25">
        <v>406</v>
      </c>
      <c r="D29" s="25">
        <f t="shared" si="0"/>
        <v>768</v>
      </c>
      <c r="E29" s="25">
        <v>26</v>
      </c>
      <c r="F29" s="25">
        <v>40</v>
      </c>
      <c r="G29" s="25">
        <f t="shared" si="1"/>
        <v>66</v>
      </c>
      <c r="H29" s="25">
        <f aca="true" t="shared" si="8" ref="H29:J31">B29-E29</f>
        <v>336</v>
      </c>
      <c r="I29" s="25">
        <f t="shared" si="8"/>
        <v>366</v>
      </c>
      <c r="J29" s="25">
        <f t="shared" si="8"/>
        <v>702</v>
      </c>
      <c r="K29" s="53">
        <f t="shared" si="7"/>
        <v>7.18</v>
      </c>
      <c r="L29" s="53">
        <f t="shared" si="6"/>
        <v>9.85</v>
      </c>
      <c r="M29" s="55">
        <f t="shared" si="5"/>
        <v>8.59</v>
      </c>
    </row>
    <row r="30" spans="1:13" ht="12.75" customHeight="1">
      <c r="A30" s="51" t="s">
        <v>47</v>
      </c>
      <c r="B30" s="25">
        <v>775</v>
      </c>
      <c r="C30" s="25">
        <v>1098</v>
      </c>
      <c r="D30" s="25">
        <f t="shared" si="0"/>
        <v>1873</v>
      </c>
      <c r="E30" s="25">
        <v>165</v>
      </c>
      <c r="F30" s="25">
        <v>165</v>
      </c>
      <c r="G30" s="25">
        <f t="shared" si="1"/>
        <v>330</v>
      </c>
      <c r="H30" s="25">
        <f t="shared" si="8"/>
        <v>610</v>
      </c>
      <c r="I30" s="25">
        <f t="shared" si="8"/>
        <v>933</v>
      </c>
      <c r="J30" s="25">
        <f t="shared" si="8"/>
        <v>1543</v>
      </c>
      <c r="K30" s="53">
        <f t="shared" si="7"/>
        <v>21.29</v>
      </c>
      <c r="L30" s="53">
        <f t="shared" si="6"/>
        <v>15.03</v>
      </c>
      <c r="M30" s="55">
        <f t="shared" si="5"/>
        <v>17.62</v>
      </c>
    </row>
    <row r="31" spans="1:13" ht="12.75" customHeight="1" thickBot="1">
      <c r="A31" s="56" t="s">
        <v>48</v>
      </c>
      <c r="B31" s="89">
        <f>SUM(B29:B30)</f>
        <v>1137</v>
      </c>
      <c r="C31" s="35">
        <f>SUM(C29:C30)</f>
        <v>1504</v>
      </c>
      <c r="D31" s="37">
        <f t="shared" si="0"/>
        <v>2641</v>
      </c>
      <c r="E31" s="35">
        <f>SUM(E29:E30)</f>
        <v>191</v>
      </c>
      <c r="F31" s="35">
        <f>SUM(F29:F30)</f>
        <v>205</v>
      </c>
      <c r="G31" s="37">
        <f t="shared" si="1"/>
        <v>396</v>
      </c>
      <c r="H31" s="37">
        <f t="shared" si="8"/>
        <v>946</v>
      </c>
      <c r="I31" s="37">
        <f t="shared" si="8"/>
        <v>1299</v>
      </c>
      <c r="J31" s="37">
        <f t="shared" si="8"/>
        <v>2245</v>
      </c>
      <c r="K31" s="57">
        <f t="shared" si="7"/>
        <v>16.8</v>
      </c>
      <c r="L31" s="57">
        <f t="shared" si="6"/>
        <v>13.63</v>
      </c>
      <c r="M31" s="58">
        <f t="shared" si="5"/>
        <v>14.99</v>
      </c>
    </row>
  </sheetData>
  <sheetProtection/>
  <mergeCells count="6">
    <mergeCell ref="L1:M1"/>
    <mergeCell ref="A2:A4"/>
    <mergeCell ref="B2:D2"/>
    <mergeCell ref="E2:G2"/>
    <mergeCell ref="H2:J2"/>
    <mergeCell ref="K2:M2"/>
  </mergeCells>
  <printOptions/>
  <pageMargins left="0.7874015748031497" right="0.7874015748031497" top="1.1811023622047245" bottom="1.1811023622047245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SheetLayoutView="100" zoomScalePageLayoutView="0" workbookViewId="0" topLeftCell="A1">
      <pane xSplit="1" ySplit="5" topLeftCell="G6" activePane="bottomRight" state="frozen"/>
      <selection pane="topLeft" activeCell="D2" sqref="D2"/>
      <selection pane="topRight" activeCell="D2" sqref="D2"/>
      <selection pane="bottomLeft" activeCell="D2" sqref="D2"/>
      <selection pane="bottomRight" activeCell="R22" sqref="R22"/>
    </sheetView>
  </sheetViews>
  <sheetFormatPr defaultColWidth="9.00390625" defaultRowHeight="13.5"/>
  <cols>
    <col min="1" max="11" width="8.625" style="8" customWidth="1"/>
    <col min="12" max="15" width="9.625" style="8" customWidth="1"/>
    <col min="16" max="18" width="6.625" style="8" customWidth="1"/>
    <col min="19" max="16384" width="9.00390625" style="8" customWidth="1"/>
  </cols>
  <sheetData>
    <row r="1" spans="1:18" ht="15.75" customHeight="1" thickBot="1">
      <c r="A1" s="142" t="s">
        <v>70</v>
      </c>
      <c r="B1" s="142"/>
      <c r="C1" s="142"/>
      <c r="D1" s="142"/>
      <c r="E1" s="142"/>
      <c r="Q1" s="95" t="s">
        <v>71</v>
      </c>
      <c r="R1" s="95"/>
    </row>
    <row r="2" spans="1:18" s="2" customFormat="1" ht="9.75" customHeight="1">
      <c r="A2" s="153" t="s">
        <v>56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146" t="s">
        <v>1</v>
      </c>
      <c r="M2" s="146" t="s">
        <v>2</v>
      </c>
      <c r="N2" s="146" t="s">
        <v>3</v>
      </c>
      <c r="O2" s="146" t="s">
        <v>4</v>
      </c>
      <c r="P2" s="149" t="s">
        <v>5</v>
      </c>
      <c r="Q2" s="149"/>
      <c r="R2" s="150"/>
    </row>
    <row r="3" spans="1:18" s="2" customFormat="1" ht="9.75" customHeight="1">
      <c r="A3" s="154"/>
      <c r="B3" s="156" t="s">
        <v>89</v>
      </c>
      <c r="C3" s="156" t="s">
        <v>87</v>
      </c>
      <c r="D3" s="156" t="s">
        <v>85</v>
      </c>
      <c r="E3" s="156" t="s">
        <v>81</v>
      </c>
      <c r="F3" s="156" t="s">
        <v>90</v>
      </c>
      <c r="G3" s="156" t="s">
        <v>91</v>
      </c>
      <c r="H3" s="156" t="s">
        <v>92</v>
      </c>
      <c r="I3" s="156" t="s">
        <v>93</v>
      </c>
      <c r="J3" s="156" t="s">
        <v>83</v>
      </c>
      <c r="K3" s="156" t="s">
        <v>94</v>
      </c>
      <c r="L3" s="147"/>
      <c r="M3" s="147"/>
      <c r="N3" s="147"/>
      <c r="O3" s="147"/>
      <c r="P3" s="151"/>
      <c r="Q3" s="151"/>
      <c r="R3" s="152"/>
    </row>
    <row r="4" spans="1:18" s="2" customFormat="1" ht="9.75" customHeight="1">
      <c r="A4" s="154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48"/>
      <c r="M4" s="148"/>
      <c r="N4" s="148"/>
      <c r="O4" s="148"/>
      <c r="P4" s="151" t="s">
        <v>7</v>
      </c>
      <c r="Q4" s="151" t="s">
        <v>8</v>
      </c>
      <c r="R4" s="152" t="s">
        <v>9</v>
      </c>
    </row>
    <row r="5" spans="1:18" s="2" customFormat="1" ht="9.75" customHeight="1">
      <c r="A5" s="155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3" t="s">
        <v>57</v>
      </c>
      <c r="M5" s="3" t="s">
        <v>58</v>
      </c>
      <c r="N5" s="3" t="s">
        <v>59</v>
      </c>
      <c r="O5" s="3" t="s">
        <v>60</v>
      </c>
      <c r="P5" s="151"/>
      <c r="Q5" s="151"/>
      <c r="R5" s="152"/>
    </row>
    <row r="6" spans="1:18" ht="13.5" customHeight="1">
      <c r="A6" s="92" t="s">
        <v>14</v>
      </c>
      <c r="B6" s="69">
        <v>15</v>
      </c>
      <c r="C6" s="69">
        <v>247</v>
      </c>
      <c r="D6" s="69">
        <v>294</v>
      </c>
      <c r="E6" s="69">
        <v>58</v>
      </c>
      <c r="F6" s="69">
        <v>74</v>
      </c>
      <c r="G6" s="69">
        <v>149</v>
      </c>
      <c r="H6" s="69">
        <v>47</v>
      </c>
      <c r="I6" s="69">
        <v>8</v>
      </c>
      <c r="J6" s="69">
        <v>94</v>
      </c>
      <c r="K6" s="69">
        <v>18</v>
      </c>
      <c r="L6" s="69">
        <v>1004</v>
      </c>
      <c r="M6" s="69">
        <v>39</v>
      </c>
      <c r="N6" s="69">
        <v>1043</v>
      </c>
      <c r="O6" s="69">
        <v>1043</v>
      </c>
      <c r="P6" s="70">
        <v>0</v>
      </c>
      <c r="Q6" s="69">
        <v>0</v>
      </c>
      <c r="R6" s="71">
        <v>0</v>
      </c>
    </row>
    <row r="7" spans="1:18" ht="13.5" customHeight="1">
      <c r="A7" s="92" t="s">
        <v>15</v>
      </c>
      <c r="B7" s="69">
        <v>16</v>
      </c>
      <c r="C7" s="69">
        <v>381</v>
      </c>
      <c r="D7" s="69">
        <v>691</v>
      </c>
      <c r="E7" s="69">
        <v>135</v>
      </c>
      <c r="F7" s="69">
        <v>137</v>
      </c>
      <c r="G7" s="69">
        <v>169</v>
      </c>
      <c r="H7" s="69">
        <v>94</v>
      </c>
      <c r="I7" s="69">
        <v>10</v>
      </c>
      <c r="J7" s="69">
        <v>170</v>
      </c>
      <c r="K7" s="69">
        <v>47</v>
      </c>
      <c r="L7" s="69">
        <v>1850</v>
      </c>
      <c r="M7" s="69">
        <v>71</v>
      </c>
      <c r="N7" s="69">
        <v>1921</v>
      </c>
      <c r="O7" s="69">
        <v>1921</v>
      </c>
      <c r="P7" s="70">
        <v>0</v>
      </c>
      <c r="Q7" s="69">
        <v>0</v>
      </c>
      <c r="R7" s="71">
        <v>0</v>
      </c>
    </row>
    <row r="8" spans="1:18" ht="13.5" customHeight="1">
      <c r="A8" s="92" t="s">
        <v>16</v>
      </c>
      <c r="B8" s="69">
        <v>30</v>
      </c>
      <c r="C8" s="69">
        <v>475</v>
      </c>
      <c r="D8" s="69">
        <v>607</v>
      </c>
      <c r="E8" s="69">
        <v>160</v>
      </c>
      <c r="F8" s="69">
        <v>144</v>
      </c>
      <c r="G8" s="69">
        <v>181</v>
      </c>
      <c r="H8" s="69">
        <v>75</v>
      </c>
      <c r="I8" s="69">
        <v>24</v>
      </c>
      <c r="J8" s="69">
        <v>180</v>
      </c>
      <c r="K8" s="69">
        <v>51</v>
      </c>
      <c r="L8" s="69">
        <v>1927</v>
      </c>
      <c r="M8" s="69">
        <v>66</v>
      </c>
      <c r="N8" s="69">
        <v>1993</v>
      </c>
      <c r="O8" s="69">
        <v>1993</v>
      </c>
      <c r="P8" s="70">
        <v>0</v>
      </c>
      <c r="Q8" s="69">
        <v>0</v>
      </c>
      <c r="R8" s="71">
        <v>0</v>
      </c>
    </row>
    <row r="9" spans="1:18" ht="13.5" customHeight="1">
      <c r="A9" s="92" t="s">
        <v>17</v>
      </c>
      <c r="B9" s="69">
        <v>47</v>
      </c>
      <c r="C9" s="69">
        <v>810</v>
      </c>
      <c r="D9" s="69">
        <v>931</v>
      </c>
      <c r="E9" s="69">
        <v>207</v>
      </c>
      <c r="F9" s="69">
        <v>231</v>
      </c>
      <c r="G9" s="69">
        <v>316</v>
      </c>
      <c r="H9" s="69">
        <v>123</v>
      </c>
      <c r="I9" s="69">
        <v>13</v>
      </c>
      <c r="J9" s="69">
        <v>297</v>
      </c>
      <c r="K9" s="69">
        <v>60</v>
      </c>
      <c r="L9" s="69">
        <v>3035</v>
      </c>
      <c r="M9" s="69">
        <v>181</v>
      </c>
      <c r="N9" s="69">
        <v>3216</v>
      </c>
      <c r="O9" s="69">
        <v>3217</v>
      </c>
      <c r="P9" s="70">
        <v>1</v>
      </c>
      <c r="Q9" s="69">
        <v>0</v>
      </c>
      <c r="R9" s="71">
        <v>0</v>
      </c>
    </row>
    <row r="10" spans="1:18" ht="13.5" customHeight="1">
      <c r="A10" s="92" t="s">
        <v>18</v>
      </c>
      <c r="B10" s="69">
        <v>41</v>
      </c>
      <c r="C10" s="69">
        <v>578</v>
      </c>
      <c r="D10" s="69">
        <v>688</v>
      </c>
      <c r="E10" s="69">
        <v>213</v>
      </c>
      <c r="F10" s="69">
        <v>280</v>
      </c>
      <c r="G10" s="69">
        <v>205</v>
      </c>
      <c r="H10" s="69">
        <v>139</v>
      </c>
      <c r="I10" s="69">
        <v>12</v>
      </c>
      <c r="J10" s="69">
        <v>282</v>
      </c>
      <c r="K10" s="69">
        <v>114</v>
      </c>
      <c r="L10" s="69">
        <v>2552</v>
      </c>
      <c r="M10" s="69">
        <v>71</v>
      </c>
      <c r="N10" s="69">
        <v>2623</v>
      </c>
      <c r="O10" s="69">
        <v>2623</v>
      </c>
      <c r="P10" s="70">
        <v>0</v>
      </c>
      <c r="Q10" s="69">
        <v>0</v>
      </c>
      <c r="R10" s="71">
        <v>0</v>
      </c>
    </row>
    <row r="11" spans="1:18" ht="13.5" customHeight="1">
      <c r="A11" s="92" t="s">
        <v>19</v>
      </c>
      <c r="B11" s="69">
        <v>15</v>
      </c>
      <c r="C11" s="69">
        <v>279</v>
      </c>
      <c r="D11" s="69">
        <v>474</v>
      </c>
      <c r="E11" s="69">
        <v>47</v>
      </c>
      <c r="F11" s="69">
        <v>138</v>
      </c>
      <c r="G11" s="69">
        <v>179</v>
      </c>
      <c r="H11" s="69">
        <v>81</v>
      </c>
      <c r="I11" s="69">
        <v>3</v>
      </c>
      <c r="J11" s="69">
        <v>123</v>
      </c>
      <c r="K11" s="69">
        <v>29</v>
      </c>
      <c r="L11" s="69">
        <v>1368</v>
      </c>
      <c r="M11" s="69">
        <v>39</v>
      </c>
      <c r="N11" s="69">
        <v>1407</v>
      </c>
      <c r="O11" s="69">
        <v>1407</v>
      </c>
      <c r="P11" s="70">
        <v>0</v>
      </c>
      <c r="Q11" s="69">
        <v>0</v>
      </c>
      <c r="R11" s="71">
        <v>0</v>
      </c>
    </row>
    <row r="12" spans="1:18" ht="13.5" customHeight="1">
      <c r="A12" s="92" t="s">
        <v>20</v>
      </c>
      <c r="B12" s="69">
        <v>7</v>
      </c>
      <c r="C12" s="69">
        <v>185</v>
      </c>
      <c r="D12" s="69">
        <v>353</v>
      </c>
      <c r="E12" s="69">
        <v>70</v>
      </c>
      <c r="F12" s="69">
        <v>89</v>
      </c>
      <c r="G12" s="69">
        <v>62</v>
      </c>
      <c r="H12" s="69">
        <v>50</v>
      </c>
      <c r="I12" s="69">
        <v>0</v>
      </c>
      <c r="J12" s="69">
        <v>104</v>
      </c>
      <c r="K12" s="69">
        <v>20</v>
      </c>
      <c r="L12" s="69">
        <v>940</v>
      </c>
      <c r="M12" s="69">
        <v>29</v>
      </c>
      <c r="N12" s="69">
        <v>969</v>
      </c>
      <c r="O12" s="69">
        <v>969</v>
      </c>
      <c r="P12" s="70">
        <v>0</v>
      </c>
      <c r="Q12" s="69">
        <v>0</v>
      </c>
      <c r="R12" s="71">
        <v>0</v>
      </c>
    </row>
    <row r="13" spans="1:18" ht="13.5" customHeight="1">
      <c r="A13" s="92" t="s">
        <v>21</v>
      </c>
      <c r="B13" s="69">
        <v>23</v>
      </c>
      <c r="C13" s="69">
        <v>347</v>
      </c>
      <c r="D13" s="69">
        <v>428</v>
      </c>
      <c r="E13" s="69">
        <v>54</v>
      </c>
      <c r="F13" s="69">
        <v>106</v>
      </c>
      <c r="G13" s="69">
        <v>221</v>
      </c>
      <c r="H13" s="69">
        <v>72</v>
      </c>
      <c r="I13" s="69">
        <v>9</v>
      </c>
      <c r="J13" s="69">
        <v>134</v>
      </c>
      <c r="K13" s="69">
        <v>38</v>
      </c>
      <c r="L13" s="69">
        <v>1432</v>
      </c>
      <c r="M13" s="69">
        <v>73</v>
      </c>
      <c r="N13" s="69">
        <v>1505</v>
      </c>
      <c r="O13" s="69">
        <v>1505</v>
      </c>
      <c r="P13" s="70">
        <v>0</v>
      </c>
      <c r="Q13" s="69">
        <v>0</v>
      </c>
      <c r="R13" s="71">
        <v>0</v>
      </c>
    </row>
    <row r="14" spans="1:18" ht="13.5" customHeight="1">
      <c r="A14" s="92" t="s">
        <v>22</v>
      </c>
      <c r="B14" s="69">
        <v>19</v>
      </c>
      <c r="C14" s="69">
        <v>370</v>
      </c>
      <c r="D14" s="69">
        <v>765</v>
      </c>
      <c r="E14" s="69">
        <v>56</v>
      </c>
      <c r="F14" s="69">
        <v>176</v>
      </c>
      <c r="G14" s="69">
        <v>277</v>
      </c>
      <c r="H14" s="69">
        <v>74</v>
      </c>
      <c r="I14" s="69">
        <v>7</v>
      </c>
      <c r="J14" s="69">
        <v>196</v>
      </c>
      <c r="K14" s="69">
        <v>29</v>
      </c>
      <c r="L14" s="69">
        <v>1969</v>
      </c>
      <c r="M14" s="69">
        <v>82</v>
      </c>
      <c r="N14" s="69">
        <v>2051</v>
      </c>
      <c r="O14" s="69">
        <v>2051</v>
      </c>
      <c r="P14" s="70">
        <v>0</v>
      </c>
      <c r="Q14" s="69">
        <v>0</v>
      </c>
      <c r="R14" s="71">
        <v>0</v>
      </c>
    </row>
    <row r="15" spans="1:18" ht="13.5" customHeight="1">
      <c r="A15" s="92" t="s">
        <v>23</v>
      </c>
      <c r="B15" s="69">
        <v>128</v>
      </c>
      <c r="C15" s="69">
        <v>1391</v>
      </c>
      <c r="D15" s="69">
        <v>2604</v>
      </c>
      <c r="E15" s="69">
        <v>531</v>
      </c>
      <c r="F15" s="69">
        <v>960</v>
      </c>
      <c r="G15" s="69">
        <v>1021</v>
      </c>
      <c r="H15" s="69">
        <v>336</v>
      </c>
      <c r="I15" s="69">
        <v>32</v>
      </c>
      <c r="J15" s="69">
        <v>829</v>
      </c>
      <c r="K15" s="69">
        <v>238</v>
      </c>
      <c r="L15" s="69">
        <v>8070</v>
      </c>
      <c r="M15" s="69">
        <v>222</v>
      </c>
      <c r="N15" s="69">
        <v>8292</v>
      </c>
      <c r="O15" s="69">
        <v>8292</v>
      </c>
      <c r="P15" s="70">
        <v>0</v>
      </c>
      <c r="Q15" s="69">
        <v>0</v>
      </c>
      <c r="R15" s="71">
        <v>0</v>
      </c>
    </row>
    <row r="16" spans="1:18" ht="13.5" customHeight="1">
      <c r="A16" s="92" t="s">
        <v>24</v>
      </c>
      <c r="B16" s="69">
        <v>49</v>
      </c>
      <c r="C16" s="69">
        <v>815</v>
      </c>
      <c r="D16" s="69">
        <v>1334</v>
      </c>
      <c r="E16" s="69">
        <v>107</v>
      </c>
      <c r="F16" s="69">
        <v>278</v>
      </c>
      <c r="G16" s="69">
        <v>380</v>
      </c>
      <c r="H16" s="69">
        <v>139</v>
      </c>
      <c r="I16" s="69">
        <v>17</v>
      </c>
      <c r="J16" s="69">
        <v>321</v>
      </c>
      <c r="K16" s="69">
        <v>66</v>
      </c>
      <c r="L16" s="69">
        <v>3506</v>
      </c>
      <c r="M16" s="69">
        <v>134</v>
      </c>
      <c r="N16" s="69">
        <v>3640</v>
      </c>
      <c r="O16" s="69">
        <v>3640</v>
      </c>
      <c r="P16" s="70">
        <v>0</v>
      </c>
      <c r="Q16" s="69">
        <v>0</v>
      </c>
      <c r="R16" s="71">
        <v>0</v>
      </c>
    </row>
    <row r="17" spans="1:18" ht="13.5" customHeight="1">
      <c r="A17" s="92" t="s">
        <v>25</v>
      </c>
      <c r="B17" s="69">
        <v>103</v>
      </c>
      <c r="C17" s="69">
        <v>1259</v>
      </c>
      <c r="D17" s="69">
        <v>2251</v>
      </c>
      <c r="E17" s="69">
        <v>424</v>
      </c>
      <c r="F17" s="69">
        <v>706</v>
      </c>
      <c r="G17" s="69">
        <v>1225</v>
      </c>
      <c r="H17" s="69">
        <v>311</v>
      </c>
      <c r="I17" s="69">
        <v>66</v>
      </c>
      <c r="J17" s="69">
        <v>606</v>
      </c>
      <c r="K17" s="69">
        <v>143</v>
      </c>
      <c r="L17" s="69">
        <v>7094</v>
      </c>
      <c r="M17" s="69">
        <v>139</v>
      </c>
      <c r="N17" s="69">
        <v>7233</v>
      </c>
      <c r="O17" s="69">
        <v>7233</v>
      </c>
      <c r="P17" s="70">
        <v>0</v>
      </c>
      <c r="Q17" s="69">
        <v>0</v>
      </c>
      <c r="R17" s="71">
        <v>0</v>
      </c>
    </row>
    <row r="18" spans="1:18" ht="13.5" customHeight="1">
      <c r="A18" s="92" t="s">
        <v>26</v>
      </c>
      <c r="B18" s="69">
        <v>16</v>
      </c>
      <c r="C18" s="69">
        <v>216</v>
      </c>
      <c r="D18" s="69">
        <v>384</v>
      </c>
      <c r="E18" s="69">
        <v>50</v>
      </c>
      <c r="F18" s="69">
        <v>93</v>
      </c>
      <c r="G18" s="69">
        <v>174</v>
      </c>
      <c r="H18" s="69">
        <v>37</v>
      </c>
      <c r="I18" s="69">
        <v>14</v>
      </c>
      <c r="J18" s="69">
        <v>81</v>
      </c>
      <c r="K18" s="69">
        <v>11</v>
      </c>
      <c r="L18" s="69">
        <v>1076</v>
      </c>
      <c r="M18" s="69">
        <v>62</v>
      </c>
      <c r="N18" s="69">
        <v>1138</v>
      </c>
      <c r="O18" s="69">
        <v>1138</v>
      </c>
      <c r="P18" s="70">
        <v>0</v>
      </c>
      <c r="Q18" s="69">
        <v>0</v>
      </c>
      <c r="R18" s="71">
        <v>0</v>
      </c>
    </row>
    <row r="19" spans="1:18" ht="13.5" customHeight="1">
      <c r="A19" s="92" t="s">
        <v>27</v>
      </c>
      <c r="B19" s="69">
        <v>7</v>
      </c>
      <c r="C19" s="69">
        <v>190</v>
      </c>
      <c r="D19" s="69">
        <v>226</v>
      </c>
      <c r="E19" s="69">
        <v>18</v>
      </c>
      <c r="F19" s="69">
        <v>43</v>
      </c>
      <c r="G19" s="69">
        <v>90</v>
      </c>
      <c r="H19" s="69">
        <v>18</v>
      </c>
      <c r="I19" s="69">
        <v>6</v>
      </c>
      <c r="J19" s="69">
        <v>54</v>
      </c>
      <c r="K19" s="69">
        <v>10</v>
      </c>
      <c r="L19" s="69">
        <v>662</v>
      </c>
      <c r="M19" s="69">
        <v>26</v>
      </c>
      <c r="N19" s="69">
        <v>688</v>
      </c>
      <c r="O19" s="69">
        <v>688</v>
      </c>
      <c r="P19" s="70">
        <v>0</v>
      </c>
      <c r="Q19" s="69">
        <v>0</v>
      </c>
      <c r="R19" s="71">
        <v>0</v>
      </c>
    </row>
    <row r="20" spans="1:18" ht="13.5" customHeight="1">
      <c r="A20" s="92" t="s">
        <v>28</v>
      </c>
      <c r="B20" s="69">
        <v>11</v>
      </c>
      <c r="C20" s="69">
        <v>314</v>
      </c>
      <c r="D20" s="69">
        <v>505</v>
      </c>
      <c r="E20" s="69">
        <v>69</v>
      </c>
      <c r="F20" s="69">
        <v>80</v>
      </c>
      <c r="G20" s="69">
        <v>164</v>
      </c>
      <c r="H20" s="69">
        <v>47</v>
      </c>
      <c r="I20" s="69">
        <v>21</v>
      </c>
      <c r="J20" s="69">
        <v>139</v>
      </c>
      <c r="K20" s="69">
        <v>22</v>
      </c>
      <c r="L20" s="69">
        <v>1372</v>
      </c>
      <c r="M20" s="69">
        <v>60</v>
      </c>
      <c r="N20" s="69">
        <v>1432</v>
      </c>
      <c r="O20" s="69">
        <v>1432</v>
      </c>
      <c r="P20" s="70">
        <v>0</v>
      </c>
      <c r="Q20" s="69">
        <v>0</v>
      </c>
      <c r="R20" s="71">
        <v>0</v>
      </c>
    </row>
    <row r="21" spans="1:18" ht="13.5" customHeight="1">
      <c r="A21" s="92" t="s">
        <v>29</v>
      </c>
      <c r="B21" s="69">
        <v>35</v>
      </c>
      <c r="C21" s="69">
        <v>324</v>
      </c>
      <c r="D21" s="69">
        <v>620</v>
      </c>
      <c r="E21" s="69">
        <v>142</v>
      </c>
      <c r="F21" s="69">
        <v>133</v>
      </c>
      <c r="G21" s="69">
        <v>243</v>
      </c>
      <c r="H21" s="69">
        <v>106</v>
      </c>
      <c r="I21" s="69">
        <v>24</v>
      </c>
      <c r="J21" s="69">
        <v>197</v>
      </c>
      <c r="K21" s="69">
        <v>31</v>
      </c>
      <c r="L21" s="69">
        <v>1855</v>
      </c>
      <c r="M21" s="69">
        <v>88</v>
      </c>
      <c r="N21" s="69">
        <v>1943</v>
      </c>
      <c r="O21" s="69">
        <v>1943</v>
      </c>
      <c r="P21" s="70">
        <v>0</v>
      </c>
      <c r="Q21" s="69">
        <v>0</v>
      </c>
      <c r="R21" s="71">
        <v>0</v>
      </c>
    </row>
    <row r="22" spans="1:18" ht="13.5" customHeight="1">
      <c r="A22" s="92" t="s">
        <v>30</v>
      </c>
      <c r="B22" s="69">
        <v>27</v>
      </c>
      <c r="C22" s="69">
        <v>383</v>
      </c>
      <c r="D22" s="69">
        <v>674</v>
      </c>
      <c r="E22" s="69">
        <v>229</v>
      </c>
      <c r="F22" s="69">
        <v>158</v>
      </c>
      <c r="G22" s="69">
        <v>251</v>
      </c>
      <c r="H22" s="69">
        <v>99</v>
      </c>
      <c r="I22" s="69">
        <v>16</v>
      </c>
      <c r="J22" s="69">
        <v>193</v>
      </c>
      <c r="K22" s="69">
        <v>47</v>
      </c>
      <c r="L22" s="69">
        <v>2077</v>
      </c>
      <c r="M22" s="69">
        <v>105</v>
      </c>
      <c r="N22" s="69">
        <v>2182</v>
      </c>
      <c r="O22" s="69">
        <v>2182</v>
      </c>
      <c r="P22" s="70">
        <v>0</v>
      </c>
      <c r="Q22" s="69">
        <v>0</v>
      </c>
      <c r="R22" s="71">
        <v>0</v>
      </c>
    </row>
    <row r="23" spans="1:18" ht="13.5" customHeight="1">
      <c r="A23" s="92" t="s">
        <v>31</v>
      </c>
      <c r="B23" s="69">
        <v>180</v>
      </c>
      <c r="C23" s="69">
        <v>2082</v>
      </c>
      <c r="D23" s="69">
        <v>3416</v>
      </c>
      <c r="E23" s="69">
        <v>899</v>
      </c>
      <c r="F23" s="69">
        <v>1039</v>
      </c>
      <c r="G23" s="69">
        <v>1311</v>
      </c>
      <c r="H23" s="69">
        <v>412</v>
      </c>
      <c r="I23" s="69">
        <v>24</v>
      </c>
      <c r="J23" s="69">
        <v>1024</v>
      </c>
      <c r="K23" s="69">
        <v>271</v>
      </c>
      <c r="L23" s="69">
        <v>10658</v>
      </c>
      <c r="M23" s="69">
        <v>369</v>
      </c>
      <c r="N23" s="69">
        <v>11027</v>
      </c>
      <c r="O23" s="69">
        <v>11027</v>
      </c>
      <c r="P23" s="70">
        <v>0</v>
      </c>
      <c r="Q23" s="69">
        <v>0</v>
      </c>
      <c r="R23" s="71">
        <v>0</v>
      </c>
    </row>
    <row r="24" spans="1:18" ht="13.5" customHeight="1">
      <c r="A24" s="92" t="s">
        <v>32</v>
      </c>
      <c r="B24" s="69">
        <v>9</v>
      </c>
      <c r="C24" s="69">
        <v>164</v>
      </c>
      <c r="D24" s="69">
        <v>200</v>
      </c>
      <c r="E24" s="69">
        <v>77</v>
      </c>
      <c r="F24" s="69">
        <v>60</v>
      </c>
      <c r="G24" s="69">
        <v>103</v>
      </c>
      <c r="H24" s="69">
        <v>24</v>
      </c>
      <c r="I24" s="69">
        <v>3</v>
      </c>
      <c r="J24" s="69">
        <v>63</v>
      </c>
      <c r="K24" s="69">
        <v>21</v>
      </c>
      <c r="L24" s="69">
        <v>724</v>
      </c>
      <c r="M24" s="69">
        <v>20</v>
      </c>
      <c r="N24" s="69">
        <v>744</v>
      </c>
      <c r="O24" s="69">
        <v>744</v>
      </c>
      <c r="P24" s="70">
        <v>0</v>
      </c>
      <c r="Q24" s="69">
        <v>0</v>
      </c>
      <c r="R24" s="71">
        <v>0</v>
      </c>
    </row>
    <row r="25" spans="1:18" ht="13.5" customHeight="1">
      <c r="A25" s="92" t="s">
        <v>33</v>
      </c>
      <c r="B25" s="31">
        <f aca="true" t="shared" si="0" ref="B25:K25">SUM(B6:B24)</f>
        <v>778</v>
      </c>
      <c r="C25" s="31">
        <f t="shared" si="0"/>
        <v>10810</v>
      </c>
      <c r="D25" s="31">
        <f t="shared" si="0"/>
        <v>17445</v>
      </c>
      <c r="E25" s="31">
        <f t="shared" si="0"/>
        <v>3546</v>
      </c>
      <c r="F25" s="31">
        <f t="shared" si="0"/>
        <v>4925</v>
      </c>
      <c r="G25" s="31">
        <f t="shared" si="0"/>
        <v>6721</v>
      </c>
      <c r="H25" s="31">
        <f t="shared" si="0"/>
        <v>2284</v>
      </c>
      <c r="I25" s="31">
        <f t="shared" si="0"/>
        <v>309</v>
      </c>
      <c r="J25" s="31">
        <f t="shared" si="0"/>
        <v>5087</v>
      </c>
      <c r="K25" s="31">
        <f t="shared" si="0"/>
        <v>1266</v>
      </c>
      <c r="L25" s="29">
        <f>SUM(B25:I25)</f>
        <v>46818</v>
      </c>
      <c r="M25" s="29">
        <f aca="true" t="shared" si="1" ref="M25:R25">SUM(M6:M24)</f>
        <v>1876</v>
      </c>
      <c r="N25" s="29">
        <f t="shared" si="1"/>
        <v>55047</v>
      </c>
      <c r="O25" s="29">
        <f t="shared" si="1"/>
        <v>55048</v>
      </c>
      <c r="P25" s="29">
        <f t="shared" si="1"/>
        <v>1</v>
      </c>
      <c r="Q25" s="29">
        <f t="shared" si="1"/>
        <v>0</v>
      </c>
      <c r="R25" s="72">
        <f t="shared" si="1"/>
        <v>0</v>
      </c>
    </row>
    <row r="26" spans="1:18" ht="13.5" customHeight="1">
      <c r="A26" s="92"/>
      <c r="B26" s="31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72"/>
    </row>
    <row r="27" spans="1:18" ht="13.5" customHeight="1">
      <c r="A27" s="92" t="s">
        <v>34</v>
      </c>
      <c r="B27" s="69">
        <v>1052</v>
      </c>
      <c r="C27" s="69">
        <v>11513</v>
      </c>
      <c r="D27" s="69">
        <v>13588</v>
      </c>
      <c r="E27" s="69">
        <v>7381</v>
      </c>
      <c r="F27" s="69">
        <v>7724</v>
      </c>
      <c r="G27" s="69">
        <v>8195</v>
      </c>
      <c r="H27" s="69">
        <v>3137</v>
      </c>
      <c r="I27" s="69">
        <v>227</v>
      </c>
      <c r="J27" s="69">
        <v>6464</v>
      </c>
      <c r="K27" s="69">
        <v>1809</v>
      </c>
      <c r="L27" s="69">
        <v>61090</v>
      </c>
      <c r="M27" s="69">
        <v>1700</v>
      </c>
      <c r="N27" s="69">
        <v>62790</v>
      </c>
      <c r="O27" s="69">
        <v>62795</v>
      </c>
      <c r="P27" s="70">
        <v>0</v>
      </c>
      <c r="Q27" s="69">
        <v>5</v>
      </c>
      <c r="R27" s="71">
        <v>0</v>
      </c>
    </row>
    <row r="28" spans="1:18" ht="13.5" customHeight="1">
      <c r="A28" s="32" t="s">
        <v>72</v>
      </c>
      <c r="B28" s="93">
        <f>SUM(B25,B27)</f>
        <v>1830</v>
      </c>
      <c r="C28" s="29">
        <f aca="true" t="shared" si="2" ref="C28:R28">SUM(C25,C27)</f>
        <v>22323</v>
      </c>
      <c r="D28" s="29">
        <f t="shared" si="2"/>
        <v>31033</v>
      </c>
      <c r="E28" s="29">
        <f t="shared" si="2"/>
        <v>10927</v>
      </c>
      <c r="F28" s="29">
        <f t="shared" si="2"/>
        <v>12649</v>
      </c>
      <c r="G28" s="29">
        <f t="shared" si="2"/>
        <v>14916</v>
      </c>
      <c r="H28" s="29">
        <f>SUM(H25,H27)</f>
        <v>5421</v>
      </c>
      <c r="I28" s="29">
        <f>SUM(I25,I27)</f>
        <v>536</v>
      </c>
      <c r="J28" s="29">
        <f>SUM(J25,J27)</f>
        <v>11551</v>
      </c>
      <c r="K28" s="29">
        <f>SUM(K25,K27)</f>
        <v>3075</v>
      </c>
      <c r="L28" s="29">
        <f>SUM(B28:I28)</f>
        <v>99635</v>
      </c>
      <c r="M28" s="29">
        <f t="shared" si="2"/>
        <v>3576</v>
      </c>
      <c r="N28" s="29">
        <f t="shared" si="2"/>
        <v>117837</v>
      </c>
      <c r="O28" s="29">
        <f t="shared" si="2"/>
        <v>117843</v>
      </c>
      <c r="P28" s="29">
        <f t="shared" si="2"/>
        <v>1</v>
      </c>
      <c r="Q28" s="29">
        <f t="shared" si="2"/>
        <v>5</v>
      </c>
      <c r="R28" s="72">
        <f t="shared" si="2"/>
        <v>0</v>
      </c>
    </row>
    <row r="29" spans="1:18" ht="13.5" customHeight="1" thickBot="1">
      <c r="A29" s="94"/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4"/>
    </row>
  </sheetData>
  <sheetProtection/>
  <mergeCells count="21">
    <mergeCell ref="A1:E1"/>
    <mergeCell ref="G3:G5"/>
    <mergeCell ref="H3:H5"/>
    <mergeCell ref="I3:I5"/>
    <mergeCell ref="K3:K5"/>
    <mergeCell ref="J3:J5"/>
    <mergeCell ref="A2:A5"/>
    <mergeCell ref="L2:L4"/>
    <mergeCell ref="B3:B5"/>
    <mergeCell ref="C3:C5"/>
    <mergeCell ref="D3:D5"/>
    <mergeCell ref="E3:E5"/>
    <mergeCell ref="F3:F5"/>
    <mergeCell ref="Q1:R1"/>
    <mergeCell ref="M2:M4"/>
    <mergeCell ref="O2:O4"/>
    <mergeCell ref="P2:R3"/>
    <mergeCell ref="P4:P5"/>
    <mergeCell ref="Q4:Q5"/>
    <mergeCell ref="R4:R5"/>
    <mergeCell ref="N2:N4"/>
  </mergeCells>
  <printOptions/>
  <pageMargins left="0.7874015748031497" right="0.7874015748031497" top="1.1811023622047245" bottom="1.1811023622047245" header="0.5118110236220472" footer="0.5118110236220472"/>
  <pageSetup fitToHeight="1" fitToWidth="1" horizontalDpi="600" verticalDpi="600" orientation="landscape" paperSize="9" scale="96" r:id="rId1"/>
  <ignoredErrors>
    <ignoredError sqref="L29 L26 L25 L28" formula="1"/>
    <ignoredError sqref="N25:N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ZA204013</dc:creator>
  <cp:keywords/>
  <dc:description/>
  <cp:lastModifiedBy>一宮＿直人</cp:lastModifiedBy>
  <cp:lastPrinted>2013-03-07T07:49:41Z</cp:lastPrinted>
  <dcterms:created xsi:type="dcterms:W3CDTF">2006-06-22T02:25:51Z</dcterms:created>
  <dcterms:modified xsi:type="dcterms:W3CDTF">2015-04-01T04:48:21Z</dcterms:modified>
  <cp:category/>
  <cp:version/>
  <cp:contentType/>
  <cp:contentStatus/>
</cp:coreProperties>
</file>