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60" windowWidth="15240" windowHeight="8640" activeTab="0"/>
  </bookViews>
  <sheets>
    <sheet name="第26回参議院議員通常選挙　ア選挙区投票結果" sheetId="1" r:id="rId1"/>
    <sheet name="ア選挙区（うち国内）投票結果" sheetId="2" r:id="rId2"/>
    <sheet name="ア選挙区（うち在外）投票結果" sheetId="3" r:id="rId3"/>
    <sheet name="イ選挙区開票結果" sheetId="4" r:id="rId4"/>
    <sheet name="ウ比例代表投票結果" sheetId="5" r:id="rId5"/>
    <sheet name="エ比例代表（うち国内）投票結果 " sheetId="6" r:id="rId6"/>
    <sheet name="オ比例代表（うち在外）投票結果 " sheetId="7" r:id="rId7"/>
    <sheet name="カ比例代表開票結果" sheetId="8" r:id="rId8"/>
  </sheets>
  <definedNames>
    <definedName name="_xlnm.Print_Area" localSheetId="1">'ア選挙区（うち国内）投票結果'!$A$1:$M$33</definedName>
    <definedName name="_xlnm.Print_Area" localSheetId="3">'イ選挙区開票結果'!$A$1:$T$36</definedName>
    <definedName name="_xlnm.Print_Area" localSheetId="7">'カ比例代表開票結果'!$A$1:$BF$35</definedName>
    <definedName name="_xlnm.Print_Titles" localSheetId="7">'カ比例代表開票結果'!$A:$A</definedName>
  </definedNames>
  <calcPr fullCalcOnLoad="1"/>
</workbook>
</file>

<file path=xl/sharedStrings.xml><?xml version="1.0" encoding="utf-8"?>
<sst xmlns="http://schemas.openxmlformats.org/spreadsheetml/2006/main" count="468" uniqueCount="138">
  <si>
    <t>小樽市</t>
  </si>
  <si>
    <t>全道市計</t>
  </si>
  <si>
    <t>全道計</t>
  </si>
  <si>
    <t>　　　区分
市町村名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</si>
  <si>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</si>
  <si>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</si>
  <si>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</si>
  <si>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</si>
  <si>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</si>
  <si>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</si>
  <si>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</si>
  <si>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</si>
  <si>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</si>
  <si>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</si>
  <si>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</si>
  <si>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</si>
  <si>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</si>
  <si>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</si>
  <si>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</si>
  <si>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</si>
  <si>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</si>
  <si>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</si>
  <si>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</si>
  <si>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</si>
  <si>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全道町村計</t>
  </si>
  <si>
    <t>選挙当日の有権者数</t>
  </si>
  <si>
    <t>投票者数　　　　　</t>
  </si>
  <si>
    <t>棄権者数</t>
  </si>
  <si>
    <t>投票率</t>
  </si>
  <si>
    <t>（人）</t>
  </si>
  <si>
    <t>（％）</t>
  </si>
  <si>
    <t>男</t>
  </si>
  <si>
    <t>女</t>
  </si>
  <si>
    <t>計</t>
  </si>
  <si>
    <t>市町村名</t>
  </si>
  <si>
    <t>有　効
投票数</t>
  </si>
  <si>
    <t>無　効
投票数</t>
  </si>
  <si>
    <t xml:space="preserve">投票総数
</t>
  </si>
  <si>
    <t xml:space="preserve">投票者数
</t>
  </si>
  <si>
    <t>不受理</t>
  </si>
  <si>
    <t>持帰り</t>
  </si>
  <si>
    <t>その他</t>
  </si>
  <si>
    <t>（Ｂ）</t>
  </si>
  <si>
    <t>（Ａ）+（Ｂ）（Ｃ）</t>
  </si>
  <si>
    <t>（Ａ）</t>
  </si>
  <si>
    <t>(D)</t>
  </si>
  <si>
    <t>届出番号</t>
  </si>
  <si>
    <t>名簿届出
政党等の
名称</t>
  </si>
  <si>
    <t>得票総数</t>
  </si>
  <si>
    <t>政党等の
得票総数</t>
  </si>
  <si>
    <t>名簿登録者の得票総数</t>
  </si>
  <si>
    <t>（Ｂ）</t>
  </si>
  <si>
    <t>（％）</t>
  </si>
  <si>
    <t>（％）</t>
  </si>
  <si>
    <t>（Ａ）+（Ｂ）（Ｃ）</t>
  </si>
  <si>
    <t>　　区分
市町村名</t>
  </si>
  <si>
    <t>得票総数</t>
  </si>
  <si>
    <t>按分の際切り捨てた票数</t>
  </si>
  <si>
    <t>（ｂ）</t>
  </si>
  <si>
    <t>いずれの政党等・名簿登載者にも属さない票数</t>
  </si>
  <si>
    <t>（ｃ）</t>
  </si>
  <si>
    <t>（ａ）</t>
  </si>
  <si>
    <t>（Ａ）
(a)＋(b)＋(c )</t>
  </si>
  <si>
    <t>当</t>
  </si>
  <si>
    <t>（％）</t>
  </si>
  <si>
    <t>（％）</t>
  </si>
  <si>
    <t>不受理</t>
  </si>
  <si>
    <t>持帰り</t>
  </si>
  <si>
    <t>その他</t>
  </si>
  <si>
    <t>　　ア　選挙区（国内＋在外）投票結果</t>
  </si>
  <si>
    <t>　ア　選挙区（うち国内）投票結果</t>
  </si>
  <si>
    <t>　ア　選挙区（うち在外）投票結果</t>
  </si>
  <si>
    <t>　イ　選挙区開票結果　　</t>
  </si>
  <si>
    <t>　ウ　比例代表(国内＋在外)投票結果</t>
  </si>
  <si>
    <t>　エ　比例代表(うち国内)投票結果</t>
  </si>
  <si>
    <t>　オ　比例代表(うち在外)投票結果</t>
  </si>
  <si>
    <t>カ　比例代表開票結果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</si>
  <si>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</si>
  <si>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</si>
  <si>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</si>
  <si>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</si>
  <si>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</si>
  <si>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</si>
  <si>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</si>
  <si>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</si>
  <si>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</si>
  <si>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</si>
  <si>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</si>
  <si>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</si>
  <si>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</si>
  <si>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</si>
  <si>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</si>
  <si>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</si>
  <si>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</si>
  <si>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</si>
  <si>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島牧村</t>
  </si>
  <si>
    <t>社会民主党</t>
  </si>
  <si>
    <t>（Ｃ）と（Ｄ）の不符合の内訳</t>
  </si>
  <si>
    <t>(D)</t>
  </si>
  <si>
    <t>第２６回参議院議員通常選挙（令和4年7月10日）</t>
  </si>
  <si>
    <t>（令和４参議）</t>
  </si>
  <si>
    <t>後志総合振興局計</t>
  </si>
  <si>
    <t>後志総合振興局計</t>
  </si>
  <si>
    <t>大村　小太郎</t>
  </si>
  <si>
    <t>ふなはし　利実</t>
  </si>
  <si>
    <t>浜田　さとし</t>
  </si>
  <si>
    <t>さいとう　忠行</t>
  </si>
  <si>
    <t>沢田　英一</t>
  </si>
  <si>
    <t>はたやま　和也</t>
  </si>
  <si>
    <t>(参政党)</t>
  </si>
  <si>
    <t>(自由民主党)</t>
  </si>
  <si>
    <t>(ＮＨＫ党)</t>
  </si>
  <si>
    <t>(新党くにもり)</t>
  </si>
  <si>
    <t>(日本共産党)</t>
  </si>
  <si>
    <t>長谷川　岳</t>
  </si>
  <si>
    <t>森山　よしのり</t>
  </si>
  <si>
    <t>うすき　ひでたけ</t>
  </si>
  <si>
    <t>徳永　エリ</t>
  </si>
  <si>
    <t>石川　ともひろ</t>
  </si>
  <si>
    <t>石井　よしえ</t>
  </si>
  <si>
    <t>(幸福実現党)</t>
  </si>
  <si>
    <t>(国民民主党)</t>
  </si>
  <si>
    <t>(立憲民主党)</t>
  </si>
  <si>
    <t>幸福実現党</t>
  </si>
  <si>
    <t>日本維新の会</t>
  </si>
  <si>
    <t>れいわ新選組</t>
  </si>
  <si>
    <t>公明党</t>
  </si>
  <si>
    <t>ごぼうの党</t>
  </si>
  <si>
    <t>立憲民主党</t>
  </si>
  <si>
    <t>国民民主党</t>
  </si>
  <si>
    <t>参政党</t>
  </si>
  <si>
    <t>日本第一党</t>
  </si>
  <si>
    <t>日本共産党</t>
  </si>
  <si>
    <t>新党くにもり</t>
  </si>
  <si>
    <t>自由民主党</t>
  </si>
  <si>
    <t>ＮＨＫ党</t>
  </si>
  <si>
    <t>維新政党・新風</t>
  </si>
  <si>
    <t>名簿登載者（特定枠除く）の得票総数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</si>
</sst>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_ * #,##0.000_ ;_ * \-#,##0.000_ ;_ * &quot;-&quot;???_ ;_ @_ "/>
    <numFmt numFmtId="181" formatCode="#,##0.000_ "/>
    <numFmt numFmtId="182" formatCode="#,##0.000"/>
    <numFmt numFmtId="183" formatCode="0.000_ "/>
    <numFmt numFmtId="184" formatCode="0.0_ "/>
    <numFmt numFmtId="185" formatCode="0.0000_ "/>
    <numFmt numFmtId="186" formatCode="#,##0.0"/>
    <numFmt numFmtId="187" formatCode="#,##0_)"/>
    <numFmt numFmtId="188" formatCode="#,##0___)"/>
    <numFmt numFmtId="189" formatCode="#,##0_______)"/>
    <numFmt numFmtId="190" formatCode="#,##0_ ___)"/>
    <numFmt numFmtId="191" formatCode="#,##0_________)"/>
    <numFmt numFmtId="192" formatCode="#,##0.000_);[Red]\(#,##0.000\)"/>
    <numFmt numFmtId="193" formatCode="&quot;¥&quot;#,##0.000;&quot;¥&quot;\-#,##0.000"/>
    <numFmt numFmtId="194" formatCode="#,##0.000;[Red]#,##0.000"/>
    <numFmt numFmtId="195" formatCode="&quot;¥&quot;#,##0.000_);[Red]\(&quot;¥&quot;#,##0.000\)"/>
    <numFmt numFmtId="196" formatCode="#,##0.#__"/>
    <numFmt numFmtId="197" formatCode="#,##0.###__"/>
    <numFmt numFmtId="198" formatCode="0_);[Red]\(0\)"/>
    <numFmt numFmtId="199" formatCode="#,##0_);[Red]\(#,##0\)"/>
    <numFmt numFmtId="200" formatCode="#,##0.000_);\(#,##0.000\)"/>
    <numFmt numFmtId="201" formatCode="#,##0__________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ゴシック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9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distributed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0" fontId="8" fillId="0" borderId="2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182" fontId="2" fillId="0" borderId="23" xfId="0" applyNumberFormat="1" applyFont="1" applyBorder="1" applyAlignment="1">
      <alignment vertical="center" shrinkToFit="1"/>
    </xf>
    <xf numFmtId="0" fontId="10" fillId="0" borderId="27" xfId="0" applyFont="1" applyBorder="1" applyAlignment="1">
      <alignment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distributed" vertical="center" shrinkToFit="1"/>
    </xf>
    <xf numFmtId="0" fontId="10" fillId="0" borderId="27" xfId="0" applyFont="1" applyBorder="1" applyAlignment="1">
      <alignment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82" fontId="2" fillId="0" borderId="14" xfId="60" applyNumberFormat="1" applyFont="1" applyBorder="1" applyAlignment="1">
      <alignment vertical="center"/>
      <protection/>
    </xf>
    <xf numFmtId="0" fontId="3" fillId="0" borderId="10" xfId="0" applyFont="1" applyFill="1" applyBorder="1" applyAlignment="1">
      <alignment horizontal="distributed" vertical="center"/>
    </xf>
    <xf numFmtId="182" fontId="2" fillId="0" borderId="14" xfId="0" applyNumberFormat="1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0" fillId="0" borderId="16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189" fontId="2" fillId="0" borderId="23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justify" wrapText="1"/>
    </xf>
    <xf numFmtId="0" fontId="0" fillId="0" borderId="28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9" fontId="0" fillId="0" borderId="16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0" fontId="11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 shrinkToFit="1"/>
    </xf>
    <xf numFmtId="0" fontId="0" fillId="0" borderId="26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vertical="center"/>
    </xf>
    <xf numFmtId="0" fontId="8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/>
    </xf>
    <xf numFmtId="0" fontId="0" fillId="0" borderId="47" xfId="0" applyFont="1" applyBorder="1" applyAlignment="1">
      <alignment vertical="justify" wrapText="1"/>
    </xf>
    <xf numFmtId="0" fontId="0" fillId="0" borderId="48" xfId="0" applyFont="1" applyBorder="1" applyAlignment="1">
      <alignment vertical="justify"/>
    </xf>
    <xf numFmtId="0" fontId="0" fillId="0" borderId="49" xfId="0" applyFont="1" applyBorder="1" applyAlignment="1">
      <alignment vertical="justify"/>
    </xf>
    <xf numFmtId="0" fontId="0" fillId="0" borderId="5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47" xfId="0" applyFont="1" applyBorder="1" applyAlignment="1">
      <alignment vertical="justify" wrapText="1"/>
    </xf>
    <xf numFmtId="0" fontId="0" fillId="0" borderId="48" xfId="0" applyBorder="1" applyAlignment="1">
      <alignment vertical="justify"/>
    </xf>
    <xf numFmtId="0" fontId="0" fillId="0" borderId="49" xfId="0" applyBorder="1" applyAlignment="1">
      <alignment vertical="justify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justify" wrapText="1"/>
    </xf>
    <xf numFmtId="0" fontId="5" fillId="0" borderId="48" xfId="0" applyFont="1" applyFill="1" applyBorder="1" applyAlignment="1">
      <alignment vertical="justify"/>
    </xf>
    <xf numFmtId="0" fontId="5" fillId="0" borderId="49" xfId="0" applyFont="1" applyFill="1" applyBorder="1" applyAlignment="1">
      <alignment vertical="justify"/>
    </xf>
    <xf numFmtId="0" fontId="5" fillId="0" borderId="5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52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right" vertical="top" wrapText="1"/>
    </xf>
    <xf numFmtId="0" fontId="3" fillId="0" borderId="57" xfId="0" applyFont="1" applyBorder="1" applyAlignment="1">
      <alignment horizontal="right" vertical="top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161925</xdr:colOff>
      <xdr:row>4</xdr:row>
      <xdr:rowOff>9525</xdr:rowOff>
    </xdr:to>
    <xdr:sp>
      <xdr:nvSpPr>
        <xdr:cNvPr id="1" name="Oval 6"/>
        <xdr:cNvSpPr>
          <a:spLocks/>
        </xdr:cNvSpPr>
      </xdr:nvSpPr>
      <xdr:spPr>
        <a:xfrm>
          <a:off x="1628775" y="581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10</xdr:col>
      <xdr:colOff>171450</xdr:colOff>
      <xdr:row>4</xdr:row>
      <xdr:rowOff>9525</xdr:rowOff>
    </xdr:to>
    <xdr:sp>
      <xdr:nvSpPr>
        <xdr:cNvPr id="2" name="Oval 7"/>
        <xdr:cNvSpPr>
          <a:spLocks/>
        </xdr:cNvSpPr>
      </xdr:nvSpPr>
      <xdr:spPr>
        <a:xfrm>
          <a:off x="6896100" y="581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3</xdr:row>
      <xdr:rowOff>0</xdr:rowOff>
    </xdr:from>
    <xdr:to>
      <xdr:col>7</xdr:col>
      <xdr:colOff>152400</xdr:colOff>
      <xdr:row>4</xdr:row>
      <xdr:rowOff>9525</xdr:rowOff>
    </xdr:to>
    <xdr:sp>
      <xdr:nvSpPr>
        <xdr:cNvPr id="3" name="Oval 6"/>
        <xdr:cNvSpPr>
          <a:spLocks/>
        </xdr:cNvSpPr>
      </xdr:nvSpPr>
      <xdr:spPr>
        <a:xfrm>
          <a:off x="4905375" y="581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219075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38100" y="3905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5</xdr:row>
      <xdr:rowOff>123825</xdr:rowOff>
    </xdr:from>
    <xdr:to>
      <xdr:col>1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33375" y="1104900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0</xdr:col>
      <xdr:colOff>333375</xdr:colOff>
      <xdr:row>5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050" y="361950"/>
          <a:ext cx="3143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61925" y="5715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161925</xdr:rowOff>
    </xdr:from>
    <xdr:to>
      <xdr:col>31</xdr:col>
      <xdr:colOff>0</xdr:colOff>
      <xdr:row>3</xdr:row>
      <xdr:rowOff>9525</xdr:rowOff>
    </xdr:to>
    <xdr:sp>
      <xdr:nvSpPr>
        <xdr:cNvPr id="5" name="Line 6"/>
        <xdr:cNvSpPr>
          <a:spLocks/>
        </xdr:cNvSpPr>
      </xdr:nvSpPr>
      <xdr:spPr>
        <a:xfrm>
          <a:off x="3592830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59283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</xdr:row>
      <xdr:rowOff>9525</xdr:rowOff>
    </xdr:from>
    <xdr:to>
      <xdr:col>31</xdr:col>
      <xdr:colOff>0</xdr:colOff>
      <xdr:row>5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35928300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161925</xdr:rowOff>
    </xdr:from>
    <xdr:to>
      <xdr:col>25</xdr:col>
      <xdr:colOff>0</xdr:colOff>
      <xdr:row>3</xdr:row>
      <xdr:rowOff>9525</xdr:rowOff>
    </xdr:to>
    <xdr:sp>
      <xdr:nvSpPr>
        <xdr:cNvPr id="8" name="Line 30"/>
        <xdr:cNvSpPr>
          <a:spLocks/>
        </xdr:cNvSpPr>
      </xdr:nvSpPr>
      <xdr:spPr>
        <a:xfrm>
          <a:off x="2893695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3</xdr:row>
      <xdr:rowOff>0</xdr:rowOff>
    </xdr:to>
    <xdr:sp>
      <xdr:nvSpPr>
        <xdr:cNvPr id="9" name="Line 32"/>
        <xdr:cNvSpPr>
          <a:spLocks/>
        </xdr:cNvSpPr>
      </xdr:nvSpPr>
      <xdr:spPr>
        <a:xfrm flipH="1">
          <a:off x="2893695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25</xdr:col>
      <xdr:colOff>0</xdr:colOff>
      <xdr:row>5</xdr:row>
      <xdr:rowOff>114300</xdr:rowOff>
    </xdr:to>
    <xdr:sp>
      <xdr:nvSpPr>
        <xdr:cNvPr id="10" name="Line 33"/>
        <xdr:cNvSpPr>
          <a:spLocks/>
        </xdr:cNvSpPr>
      </xdr:nvSpPr>
      <xdr:spPr>
        <a:xfrm>
          <a:off x="28936950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</xdr:row>
      <xdr:rowOff>161925</xdr:rowOff>
    </xdr:from>
    <xdr:to>
      <xdr:col>46</xdr:col>
      <xdr:colOff>0</xdr:colOff>
      <xdr:row>2</xdr:row>
      <xdr:rowOff>209550</xdr:rowOff>
    </xdr:to>
    <xdr:sp>
      <xdr:nvSpPr>
        <xdr:cNvPr id="11" name="Line 34"/>
        <xdr:cNvSpPr>
          <a:spLocks/>
        </xdr:cNvSpPr>
      </xdr:nvSpPr>
      <xdr:spPr>
        <a:xfrm>
          <a:off x="53406675" y="3333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28575</xdr:rowOff>
    </xdr:from>
    <xdr:to>
      <xdr:col>46</xdr:col>
      <xdr:colOff>0</xdr:colOff>
      <xdr:row>5</xdr:row>
      <xdr:rowOff>9525</xdr:rowOff>
    </xdr:to>
    <xdr:sp>
      <xdr:nvSpPr>
        <xdr:cNvPr id="12" name="Line 35"/>
        <xdr:cNvSpPr>
          <a:spLocks/>
        </xdr:cNvSpPr>
      </xdr:nvSpPr>
      <xdr:spPr>
        <a:xfrm>
          <a:off x="53406675" y="3810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46</xdr:col>
      <xdr:colOff>0</xdr:colOff>
      <xdr:row>6</xdr:row>
      <xdr:rowOff>19050</xdr:rowOff>
    </xdr:to>
    <xdr:sp>
      <xdr:nvSpPr>
        <xdr:cNvPr id="13" name="Line 36"/>
        <xdr:cNvSpPr>
          <a:spLocks/>
        </xdr:cNvSpPr>
      </xdr:nvSpPr>
      <xdr:spPr>
        <a:xfrm flipH="1" flipV="1">
          <a:off x="53406675" y="9810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9525</xdr:rowOff>
    </xdr:from>
    <xdr:to>
      <xdr:col>46</xdr:col>
      <xdr:colOff>0</xdr:colOff>
      <xdr:row>3</xdr:row>
      <xdr:rowOff>9525</xdr:rowOff>
    </xdr:to>
    <xdr:sp>
      <xdr:nvSpPr>
        <xdr:cNvPr id="14" name="Line 37"/>
        <xdr:cNvSpPr>
          <a:spLocks/>
        </xdr:cNvSpPr>
      </xdr:nvSpPr>
      <xdr:spPr>
        <a:xfrm flipH="1">
          <a:off x="5340667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2</xdr:row>
      <xdr:rowOff>9525</xdr:rowOff>
    </xdr:from>
    <xdr:to>
      <xdr:col>46</xdr:col>
      <xdr:colOff>0</xdr:colOff>
      <xdr:row>5</xdr:row>
      <xdr:rowOff>447675</xdr:rowOff>
    </xdr:to>
    <xdr:sp>
      <xdr:nvSpPr>
        <xdr:cNvPr id="15" name="Line 40"/>
        <xdr:cNvSpPr>
          <a:spLocks/>
        </xdr:cNvSpPr>
      </xdr:nvSpPr>
      <xdr:spPr>
        <a:xfrm>
          <a:off x="53406675" y="3619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161925</xdr:rowOff>
    </xdr:from>
    <xdr:to>
      <xdr:col>19</xdr:col>
      <xdr:colOff>0</xdr:colOff>
      <xdr:row>3</xdr:row>
      <xdr:rowOff>9525</xdr:rowOff>
    </xdr:to>
    <xdr:sp>
      <xdr:nvSpPr>
        <xdr:cNvPr id="16" name="Line 41"/>
        <xdr:cNvSpPr>
          <a:spLocks/>
        </xdr:cNvSpPr>
      </xdr:nvSpPr>
      <xdr:spPr>
        <a:xfrm>
          <a:off x="2194560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7" name="Line 42"/>
        <xdr:cNvSpPr>
          <a:spLocks/>
        </xdr:cNvSpPr>
      </xdr:nvSpPr>
      <xdr:spPr>
        <a:xfrm flipH="1">
          <a:off x="219456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9525</xdr:rowOff>
    </xdr:from>
    <xdr:to>
      <xdr:col>19</xdr:col>
      <xdr:colOff>0</xdr:colOff>
      <xdr:row>5</xdr:row>
      <xdr:rowOff>114300</xdr:rowOff>
    </xdr:to>
    <xdr:sp>
      <xdr:nvSpPr>
        <xdr:cNvPr id="18" name="Line 43"/>
        <xdr:cNvSpPr>
          <a:spLocks/>
        </xdr:cNvSpPr>
      </xdr:nvSpPr>
      <xdr:spPr>
        <a:xfrm>
          <a:off x="21945600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161925</xdr:rowOff>
    </xdr:from>
    <xdr:to>
      <xdr:col>13</xdr:col>
      <xdr:colOff>0</xdr:colOff>
      <xdr:row>3</xdr:row>
      <xdr:rowOff>9525</xdr:rowOff>
    </xdr:to>
    <xdr:sp>
      <xdr:nvSpPr>
        <xdr:cNvPr id="19" name="Line 44"/>
        <xdr:cNvSpPr>
          <a:spLocks/>
        </xdr:cNvSpPr>
      </xdr:nvSpPr>
      <xdr:spPr>
        <a:xfrm>
          <a:off x="1495425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Line 46"/>
        <xdr:cNvSpPr>
          <a:spLocks/>
        </xdr:cNvSpPr>
      </xdr:nvSpPr>
      <xdr:spPr>
        <a:xfrm flipH="1">
          <a:off x="1495425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9525</xdr:rowOff>
    </xdr:from>
    <xdr:to>
      <xdr:col>13</xdr:col>
      <xdr:colOff>0</xdr:colOff>
      <xdr:row>5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14954250" y="3619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161925</xdr:rowOff>
    </xdr:from>
    <xdr:to>
      <xdr:col>37</xdr:col>
      <xdr:colOff>0</xdr:colOff>
      <xdr:row>3</xdr:row>
      <xdr:rowOff>9525</xdr:rowOff>
    </xdr:to>
    <xdr:sp>
      <xdr:nvSpPr>
        <xdr:cNvPr id="22" name="Line 6"/>
        <xdr:cNvSpPr>
          <a:spLocks/>
        </xdr:cNvSpPr>
      </xdr:nvSpPr>
      <xdr:spPr>
        <a:xfrm>
          <a:off x="4291965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161925</xdr:rowOff>
    </xdr:from>
    <xdr:to>
      <xdr:col>43</xdr:col>
      <xdr:colOff>0</xdr:colOff>
      <xdr:row>3</xdr:row>
      <xdr:rowOff>9525</xdr:rowOff>
    </xdr:to>
    <xdr:sp>
      <xdr:nvSpPr>
        <xdr:cNvPr id="23" name="Line 6"/>
        <xdr:cNvSpPr>
          <a:spLocks/>
        </xdr:cNvSpPr>
      </xdr:nvSpPr>
      <xdr:spPr>
        <a:xfrm>
          <a:off x="49911000" y="333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L2" sqref="L2:M2"/>
    </sheetView>
  </sheetViews>
  <sheetFormatPr defaultColWidth="9.00390625" defaultRowHeight="13.5"/>
  <cols>
    <col min="1" max="1" width="12.75390625" style="39" customWidth="1"/>
    <col min="2" max="7" width="11.125" style="39" customWidth="1"/>
    <col min="8" max="9" width="11.00390625" style="39" customWidth="1"/>
    <col min="10" max="10" width="11.125" style="39" customWidth="1"/>
    <col min="11" max="13" width="9.625" style="39" customWidth="1"/>
    <col min="14" max="16384" width="9.00390625" style="39" customWidth="1"/>
  </cols>
  <sheetData>
    <row r="1" spans="1:6" ht="13.5">
      <c r="A1" s="150" t="s">
        <v>99</v>
      </c>
      <c r="B1" s="150"/>
      <c r="C1" s="150"/>
      <c r="D1" s="150"/>
      <c r="E1" s="150"/>
      <c r="F1" s="150"/>
    </row>
    <row r="2" spans="1:13" ht="14.25" thickBot="1">
      <c r="A2" s="127" t="s">
        <v>69</v>
      </c>
      <c r="B2" s="128"/>
      <c r="L2" s="157" t="s">
        <v>100</v>
      </c>
      <c r="M2" s="157"/>
    </row>
    <row r="3" spans="1:13" ht="18" customHeight="1">
      <c r="A3" s="158" t="s">
        <v>3</v>
      </c>
      <c r="B3" s="156" t="s">
        <v>25</v>
      </c>
      <c r="C3" s="152"/>
      <c r="D3" s="161"/>
      <c r="E3" s="151" t="s">
        <v>26</v>
      </c>
      <c r="F3" s="152"/>
      <c r="G3" s="153"/>
      <c r="H3" s="151" t="s">
        <v>27</v>
      </c>
      <c r="I3" s="152"/>
      <c r="J3" s="153"/>
      <c r="K3" s="154" t="s">
        <v>28</v>
      </c>
      <c r="L3" s="155"/>
      <c r="M3" s="156"/>
    </row>
    <row r="4" spans="1:13" ht="13.5">
      <c r="A4" s="159"/>
      <c r="B4" s="88"/>
      <c r="C4" s="88"/>
      <c r="D4" s="129" t="s">
        <v>29</v>
      </c>
      <c r="E4" s="89"/>
      <c r="F4" s="88"/>
      <c r="G4" s="130" t="s">
        <v>29</v>
      </c>
      <c r="H4" s="89"/>
      <c r="I4" s="88"/>
      <c r="J4" s="130" t="s">
        <v>29</v>
      </c>
      <c r="K4" s="91"/>
      <c r="L4" s="91"/>
      <c r="M4" s="131" t="s">
        <v>30</v>
      </c>
    </row>
    <row r="5" spans="1:13" ht="15" customHeight="1">
      <c r="A5" s="160"/>
      <c r="B5" s="93" t="s">
        <v>31</v>
      </c>
      <c r="C5" s="94" t="s">
        <v>32</v>
      </c>
      <c r="D5" s="93" t="s">
        <v>33</v>
      </c>
      <c r="E5" s="94" t="s">
        <v>31</v>
      </c>
      <c r="F5" s="94" t="s">
        <v>32</v>
      </c>
      <c r="G5" s="95" t="s">
        <v>33</v>
      </c>
      <c r="H5" s="96" t="s">
        <v>31</v>
      </c>
      <c r="I5" s="94" t="s">
        <v>32</v>
      </c>
      <c r="J5" s="95" t="s">
        <v>33</v>
      </c>
      <c r="K5" s="93" t="s">
        <v>31</v>
      </c>
      <c r="L5" s="94" t="s">
        <v>32</v>
      </c>
      <c r="M5" s="97" t="s">
        <v>33</v>
      </c>
    </row>
    <row r="6" spans="1:16" ht="12.75" customHeight="1">
      <c r="A6" s="132" t="s">
        <v>95</v>
      </c>
      <c r="B6" s="46">
        <v>600</v>
      </c>
      <c r="C6" s="47">
        <v>612</v>
      </c>
      <c r="D6" s="46">
        <v>1212</v>
      </c>
      <c r="E6" s="47">
        <v>398</v>
      </c>
      <c r="F6" s="47">
        <v>388</v>
      </c>
      <c r="G6" s="48">
        <v>786</v>
      </c>
      <c r="H6" s="49">
        <v>202</v>
      </c>
      <c r="I6" s="47">
        <v>224</v>
      </c>
      <c r="J6" s="48">
        <v>426</v>
      </c>
      <c r="K6" s="52">
        <f>ROUND(E6/B6*100,2)</f>
        <v>66.33</v>
      </c>
      <c r="L6" s="134">
        <f aca="true" t="shared" si="0" ref="L6:M24">ROUND(F6/C6*100,2)</f>
        <v>63.4</v>
      </c>
      <c r="M6" s="53">
        <f t="shared" si="0"/>
        <v>64.85</v>
      </c>
      <c r="N6" s="40"/>
      <c r="O6" s="40"/>
      <c r="P6" s="40"/>
    </row>
    <row r="7" spans="1:16" ht="12.75" customHeight="1">
      <c r="A7" s="132" t="s">
        <v>77</v>
      </c>
      <c r="B7" s="46">
        <v>1215</v>
      </c>
      <c r="C7" s="47">
        <v>1234</v>
      </c>
      <c r="D7" s="46">
        <v>2449</v>
      </c>
      <c r="E7" s="47">
        <v>755</v>
      </c>
      <c r="F7" s="47">
        <v>760</v>
      </c>
      <c r="G7" s="48">
        <v>1515</v>
      </c>
      <c r="H7" s="49">
        <v>460</v>
      </c>
      <c r="I7" s="47">
        <v>474</v>
      </c>
      <c r="J7" s="48">
        <v>934</v>
      </c>
      <c r="K7" s="52">
        <f aca="true" t="shared" si="1" ref="K7:K24">ROUND(E7/B7*100,2)</f>
        <v>62.14</v>
      </c>
      <c r="L7" s="50">
        <f t="shared" si="0"/>
        <v>61.59</v>
      </c>
      <c r="M7" s="53">
        <f t="shared" si="0"/>
        <v>61.86</v>
      </c>
      <c r="N7" s="40"/>
      <c r="O7" s="40"/>
      <c r="P7" s="40"/>
    </row>
    <row r="8" spans="1:16" ht="12.75" customHeight="1">
      <c r="A8" s="132" t="s">
        <v>78</v>
      </c>
      <c r="B8" s="46">
        <v>1075</v>
      </c>
      <c r="C8" s="47">
        <v>1199</v>
      </c>
      <c r="D8" s="46">
        <v>2274</v>
      </c>
      <c r="E8" s="47">
        <v>728</v>
      </c>
      <c r="F8" s="47">
        <v>813</v>
      </c>
      <c r="G8" s="48">
        <v>1541</v>
      </c>
      <c r="H8" s="49">
        <v>347</v>
      </c>
      <c r="I8" s="47">
        <v>386</v>
      </c>
      <c r="J8" s="48">
        <v>733</v>
      </c>
      <c r="K8" s="52">
        <f t="shared" si="1"/>
        <v>67.72</v>
      </c>
      <c r="L8" s="50">
        <f t="shared" si="0"/>
        <v>67.81</v>
      </c>
      <c r="M8" s="53">
        <f t="shared" si="0"/>
        <v>67.77</v>
      </c>
      <c r="N8" s="40"/>
      <c r="O8" s="40"/>
      <c r="P8" s="40"/>
    </row>
    <row r="9" spans="1:16" ht="12.75" customHeight="1">
      <c r="A9" s="132" t="s">
        <v>79</v>
      </c>
      <c r="B9" s="46">
        <v>1857</v>
      </c>
      <c r="C9" s="47">
        <v>2031</v>
      </c>
      <c r="D9" s="46">
        <v>3888</v>
      </c>
      <c r="E9" s="47">
        <v>1322</v>
      </c>
      <c r="F9" s="47">
        <v>1428</v>
      </c>
      <c r="G9" s="48">
        <v>2750</v>
      </c>
      <c r="H9" s="49">
        <v>535</v>
      </c>
      <c r="I9" s="47">
        <v>603</v>
      </c>
      <c r="J9" s="48">
        <v>1138</v>
      </c>
      <c r="K9" s="52">
        <f t="shared" si="1"/>
        <v>71.19</v>
      </c>
      <c r="L9" s="50">
        <f t="shared" si="0"/>
        <v>70.31</v>
      </c>
      <c r="M9" s="53">
        <f t="shared" si="0"/>
        <v>70.73</v>
      </c>
      <c r="N9" s="40"/>
      <c r="O9" s="40"/>
      <c r="P9" s="40"/>
    </row>
    <row r="10" spans="1:16" ht="12.75" customHeight="1">
      <c r="A10" s="132" t="s">
        <v>80</v>
      </c>
      <c r="B10" s="46">
        <v>1877</v>
      </c>
      <c r="C10" s="47">
        <v>2022</v>
      </c>
      <c r="D10" s="46">
        <v>3899</v>
      </c>
      <c r="E10" s="47">
        <v>1190</v>
      </c>
      <c r="F10" s="47">
        <v>1260</v>
      </c>
      <c r="G10" s="48">
        <v>2450</v>
      </c>
      <c r="H10" s="49">
        <v>687</v>
      </c>
      <c r="I10" s="47">
        <v>762</v>
      </c>
      <c r="J10" s="48">
        <v>1449</v>
      </c>
      <c r="K10" s="52">
        <f t="shared" si="1"/>
        <v>63.4</v>
      </c>
      <c r="L10" s="50">
        <f t="shared" si="0"/>
        <v>62.31</v>
      </c>
      <c r="M10" s="53">
        <f t="shared" si="0"/>
        <v>62.84</v>
      </c>
      <c r="N10" s="40"/>
      <c r="O10" s="40"/>
      <c r="P10" s="40"/>
    </row>
    <row r="11" spans="1:16" ht="12.75" customHeight="1">
      <c r="A11" s="132" t="s">
        <v>81</v>
      </c>
      <c r="B11" s="46">
        <v>806</v>
      </c>
      <c r="C11" s="47">
        <v>854</v>
      </c>
      <c r="D11" s="46">
        <v>1660</v>
      </c>
      <c r="E11" s="47">
        <v>593</v>
      </c>
      <c r="F11" s="47">
        <v>612</v>
      </c>
      <c r="G11" s="48">
        <v>1205</v>
      </c>
      <c r="H11" s="49">
        <v>213</v>
      </c>
      <c r="I11" s="47">
        <v>242</v>
      </c>
      <c r="J11" s="48">
        <v>455</v>
      </c>
      <c r="K11" s="52">
        <f t="shared" si="1"/>
        <v>73.57</v>
      </c>
      <c r="L11" s="50">
        <f t="shared" si="0"/>
        <v>71.66</v>
      </c>
      <c r="M11" s="53">
        <f t="shared" si="0"/>
        <v>72.59</v>
      </c>
      <c r="N11" s="40"/>
      <c r="O11" s="40"/>
      <c r="P11" s="40"/>
    </row>
    <row r="12" spans="1:16" ht="12.75" customHeight="1">
      <c r="A12" s="132" t="s">
        <v>82</v>
      </c>
      <c r="B12" s="46">
        <v>771</v>
      </c>
      <c r="C12" s="47">
        <v>732</v>
      </c>
      <c r="D12" s="46">
        <v>1503</v>
      </c>
      <c r="E12" s="47">
        <v>476</v>
      </c>
      <c r="F12" s="47">
        <v>446</v>
      </c>
      <c r="G12" s="48">
        <v>922</v>
      </c>
      <c r="H12" s="49">
        <v>295</v>
      </c>
      <c r="I12" s="47">
        <v>286</v>
      </c>
      <c r="J12" s="48">
        <v>581</v>
      </c>
      <c r="K12" s="52">
        <f t="shared" si="1"/>
        <v>61.74</v>
      </c>
      <c r="L12" s="50">
        <f t="shared" si="0"/>
        <v>60.93</v>
      </c>
      <c r="M12" s="53">
        <f t="shared" si="0"/>
        <v>61.34</v>
      </c>
      <c r="N12" s="40"/>
      <c r="O12" s="40"/>
      <c r="P12" s="40"/>
    </row>
    <row r="13" spans="1:16" ht="12.75" customHeight="1">
      <c r="A13" s="132" t="s">
        <v>83</v>
      </c>
      <c r="B13" s="46">
        <v>900</v>
      </c>
      <c r="C13" s="47">
        <v>889</v>
      </c>
      <c r="D13" s="46">
        <v>1789</v>
      </c>
      <c r="E13" s="47">
        <v>585</v>
      </c>
      <c r="F13" s="47">
        <v>593</v>
      </c>
      <c r="G13" s="48">
        <v>1178</v>
      </c>
      <c r="H13" s="49">
        <v>315</v>
      </c>
      <c r="I13" s="47">
        <v>296</v>
      </c>
      <c r="J13" s="48">
        <v>611</v>
      </c>
      <c r="K13" s="52">
        <f t="shared" si="1"/>
        <v>65</v>
      </c>
      <c r="L13" s="50">
        <f t="shared" si="0"/>
        <v>66.7</v>
      </c>
      <c r="M13" s="53">
        <f t="shared" si="0"/>
        <v>65.85</v>
      </c>
      <c r="N13" s="40"/>
      <c r="O13" s="40"/>
      <c r="P13" s="40"/>
    </row>
    <row r="14" spans="1:16" ht="12.75" customHeight="1">
      <c r="A14" s="132" t="s">
        <v>84</v>
      </c>
      <c r="B14" s="46">
        <v>1168</v>
      </c>
      <c r="C14" s="47">
        <v>1249</v>
      </c>
      <c r="D14" s="46">
        <v>2417</v>
      </c>
      <c r="E14" s="47">
        <v>817</v>
      </c>
      <c r="F14" s="47">
        <v>877</v>
      </c>
      <c r="G14" s="48">
        <v>1694</v>
      </c>
      <c r="H14" s="49">
        <v>351</v>
      </c>
      <c r="I14" s="47">
        <v>372</v>
      </c>
      <c r="J14" s="48">
        <v>723</v>
      </c>
      <c r="K14" s="52">
        <f t="shared" si="1"/>
        <v>69.95</v>
      </c>
      <c r="L14" s="50">
        <f t="shared" si="0"/>
        <v>70.22</v>
      </c>
      <c r="M14" s="53">
        <f t="shared" si="0"/>
        <v>70.09</v>
      </c>
      <c r="N14" s="40"/>
      <c r="O14" s="40"/>
      <c r="P14" s="40"/>
    </row>
    <row r="15" spans="1:16" ht="12.75" customHeight="1">
      <c r="A15" s="132" t="s">
        <v>85</v>
      </c>
      <c r="B15" s="46">
        <v>6001</v>
      </c>
      <c r="C15" s="47">
        <v>5900</v>
      </c>
      <c r="D15" s="46">
        <v>11901</v>
      </c>
      <c r="E15" s="47">
        <v>3570</v>
      </c>
      <c r="F15" s="47">
        <v>3540</v>
      </c>
      <c r="G15" s="48">
        <v>7110</v>
      </c>
      <c r="H15" s="49">
        <v>2431</v>
      </c>
      <c r="I15" s="47">
        <v>2360</v>
      </c>
      <c r="J15" s="48">
        <v>4791</v>
      </c>
      <c r="K15" s="52">
        <f t="shared" si="1"/>
        <v>59.49</v>
      </c>
      <c r="L15" s="50">
        <f t="shared" si="0"/>
        <v>60</v>
      </c>
      <c r="M15" s="53">
        <f t="shared" si="0"/>
        <v>59.74</v>
      </c>
      <c r="N15" s="40"/>
      <c r="O15" s="40"/>
      <c r="P15" s="40"/>
    </row>
    <row r="16" spans="1:16" ht="12.75" customHeight="1">
      <c r="A16" s="132" t="s">
        <v>86</v>
      </c>
      <c r="B16" s="46">
        <v>2472</v>
      </c>
      <c r="C16" s="47">
        <v>2389</v>
      </c>
      <c r="D16" s="46">
        <v>4861</v>
      </c>
      <c r="E16" s="47">
        <v>1616</v>
      </c>
      <c r="F16" s="47">
        <v>1490</v>
      </c>
      <c r="G16" s="48">
        <v>3106</v>
      </c>
      <c r="H16" s="49">
        <v>856</v>
      </c>
      <c r="I16" s="47">
        <v>899</v>
      </c>
      <c r="J16" s="48">
        <v>1755</v>
      </c>
      <c r="K16" s="52">
        <f t="shared" si="1"/>
        <v>65.37</v>
      </c>
      <c r="L16" s="50">
        <f t="shared" si="0"/>
        <v>62.37</v>
      </c>
      <c r="M16" s="53">
        <f t="shared" si="0"/>
        <v>63.9</v>
      </c>
      <c r="N16" s="40"/>
      <c r="O16" s="40"/>
      <c r="P16" s="40"/>
    </row>
    <row r="17" spans="1:16" ht="12.75" customHeight="1">
      <c r="A17" s="132" t="s">
        <v>87</v>
      </c>
      <c r="B17" s="46">
        <v>4759</v>
      </c>
      <c r="C17" s="47">
        <v>5476</v>
      </c>
      <c r="D17" s="46">
        <v>10235</v>
      </c>
      <c r="E17" s="47">
        <v>2714</v>
      </c>
      <c r="F17" s="47">
        <v>3114</v>
      </c>
      <c r="G17" s="48">
        <v>5828</v>
      </c>
      <c r="H17" s="49">
        <v>2045</v>
      </c>
      <c r="I17" s="47">
        <v>2362</v>
      </c>
      <c r="J17" s="48">
        <v>4407</v>
      </c>
      <c r="K17" s="52">
        <f t="shared" si="1"/>
        <v>57.03</v>
      </c>
      <c r="L17" s="50">
        <f t="shared" si="0"/>
        <v>56.87</v>
      </c>
      <c r="M17" s="53">
        <f t="shared" si="0"/>
        <v>56.94</v>
      </c>
      <c r="N17" s="40"/>
      <c r="O17" s="40"/>
      <c r="P17" s="40"/>
    </row>
    <row r="18" spans="1:16" ht="12.75" customHeight="1">
      <c r="A18" s="132" t="s">
        <v>88</v>
      </c>
      <c r="B18" s="46">
        <v>636</v>
      </c>
      <c r="C18" s="47">
        <v>710</v>
      </c>
      <c r="D18" s="46">
        <v>1346</v>
      </c>
      <c r="E18" s="47">
        <v>455</v>
      </c>
      <c r="F18" s="47">
        <v>504</v>
      </c>
      <c r="G18" s="48">
        <v>959</v>
      </c>
      <c r="H18" s="49">
        <v>181</v>
      </c>
      <c r="I18" s="47">
        <v>206</v>
      </c>
      <c r="J18" s="48">
        <v>387</v>
      </c>
      <c r="K18" s="52">
        <f t="shared" si="1"/>
        <v>71.54</v>
      </c>
      <c r="L18" s="50">
        <f t="shared" si="0"/>
        <v>70.99</v>
      </c>
      <c r="M18" s="53">
        <f t="shared" si="0"/>
        <v>71.25</v>
      </c>
      <c r="N18" s="40"/>
      <c r="O18" s="40"/>
      <c r="P18" s="40"/>
    </row>
    <row r="19" spans="1:16" ht="12.75" customHeight="1">
      <c r="A19" s="132" t="s">
        <v>89</v>
      </c>
      <c r="B19" s="46">
        <v>355</v>
      </c>
      <c r="C19" s="47">
        <v>358</v>
      </c>
      <c r="D19" s="46">
        <v>713</v>
      </c>
      <c r="E19" s="47">
        <v>270</v>
      </c>
      <c r="F19" s="47">
        <v>272</v>
      </c>
      <c r="G19" s="48">
        <v>542</v>
      </c>
      <c r="H19" s="49">
        <v>85</v>
      </c>
      <c r="I19" s="47">
        <v>86</v>
      </c>
      <c r="J19" s="48">
        <v>171</v>
      </c>
      <c r="K19" s="52">
        <f t="shared" si="1"/>
        <v>76.06</v>
      </c>
      <c r="L19" s="50">
        <f t="shared" si="0"/>
        <v>75.98</v>
      </c>
      <c r="M19" s="53">
        <f t="shared" si="0"/>
        <v>76.02</v>
      </c>
      <c r="N19" s="40"/>
      <c r="O19" s="40"/>
      <c r="P19" s="40"/>
    </row>
    <row r="20" spans="1:16" ht="12.75" customHeight="1">
      <c r="A20" s="132" t="s">
        <v>90</v>
      </c>
      <c r="B20" s="46">
        <v>773</v>
      </c>
      <c r="C20" s="47">
        <v>927</v>
      </c>
      <c r="D20" s="46">
        <v>1700</v>
      </c>
      <c r="E20" s="47">
        <v>463</v>
      </c>
      <c r="F20" s="47">
        <v>547</v>
      </c>
      <c r="G20" s="48">
        <v>1010</v>
      </c>
      <c r="H20" s="49">
        <v>310</v>
      </c>
      <c r="I20" s="47">
        <v>380</v>
      </c>
      <c r="J20" s="48">
        <v>690</v>
      </c>
      <c r="K20" s="52">
        <f t="shared" si="1"/>
        <v>59.9</v>
      </c>
      <c r="L20" s="50">
        <f t="shared" si="0"/>
        <v>59.01</v>
      </c>
      <c r="M20" s="53">
        <f t="shared" si="0"/>
        <v>59.41</v>
      </c>
      <c r="N20" s="40"/>
      <c r="O20" s="40"/>
      <c r="P20" s="40"/>
    </row>
    <row r="21" spans="1:16" ht="12.75" customHeight="1">
      <c r="A21" s="132" t="s">
        <v>91</v>
      </c>
      <c r="B21" s="46">
        <v>1163</v>
      </c>
      <c r="C21" s="47">
        <v>1315</v>
      </c>
      <c r="D21" s="46">
        <v>2478</v>
      </c>
      <c r="E21" s="47">
        <v>661</v>
      </c>
      <c r="F21" s="47">
        <v>699</v>
      </c>
      <c r="G21" s="48">
        <v>1360</v>
      </c>
      <c r="H21" s="49">
        <v>502</v>
      </c>
      <c r="I21" s="47">
        <v>616</v>
      </c>
      <c r="J21" s="48">
        <v>1118</v>
      </c>
      <c r="K21" s="52">
        <f t="shared" si="1"/>
        <v>56.84</v>
      </c>
      <c r="L21" s="50">
        <f t="shared" si="0"/>
        <v>53.16</v>
      </c>
      <c r="M21" s="53">
        <f t="shared" si="0"/>
        <v>54.88</v>
      </c>
      <c r="N21" s="40"/>
      <c r="O21" s="40"/>
      <c r="P21" s="40"/>
    </row>
    <row r="22" spans="1:16" ht="12.75" customHeight="1">
      <c r="A22" s="132" t="s">
        <v>92</v>
      </c>
      <c r="B22" s="46">
        <v>1287</v>
      </c>
      <c r="C22" s="47">
        <v>1406</v>
      </c>
      <c r="D22" s="46">
        <v>2693</v>
      </c>
      <c r="E22" s="47">
        <v>812</v>
      </c>
      <c r="F22" s="47">
        <v>859</v>
      </c>
      <c r="G22" s="48">
        <v>1671</v>
      </c>
      <c r="H22" s="49">
        <v>475</v>
      </c>
      <c r="I22" s="47">
        <v>547</v>
      </c>
      <c r="J22" s="48">
        <v>1022</v>
      </c>
      <c r="K22" s="52">
        <f t="shared" si="1"/>
        <v>63.09</v>
      </c>
      <c r="L22" s="50">
        <f t="shared" si="0"/>
        <v>61.1</v>
      </c>
      <c r="M22" s="53">
        <f t="shared" si="0"/>
        <v>62.05</v>
      </c>
      <c r="N22" s="40"/>
      <c r="O22" s="40"/>
      <c r="P22" s="40"/>
    </row>
    <row r="23" spans="1:16" ht="12.75" customHeight="1">
      <c r="A23" s="132" t="s">
        <v>93</v>
      </c>
      <c r="B23" s="46">
        <v>7213</v>
      </c>
      <c r="C23" s="47">
        <v>8395</v>
      </c>
      <c r="D23" s="46">
        <v>15608</v>
      </c>
      <c r="E23" s="47">
        <v>3857</v>
      </c>
      <c r="F23" s="47">
        <v>4295</v>
      </c>
      <c r="G23" s="48">
        <v>8152</v>
      </c>
      <c r="H23" s="49">
        <v>3356</v>
      </c>
      <c r="I23" s="47">
        <v>4100</v>
      </c>
      <c r="J23" s="48">
        <v>7456</v>
      </c>
      <c r="K23" s="52">
        <f t="shared" si="1"/>
        <v>53.47</v>
      </c>
      <c r="L23" s="50">
        <f t="shared" si="0"/>
        <v>51.16</v>
      </c>
      <c r="M23" s="53">
        <f t="shared" si="0"/>
        <v>52.23</v>
      </c>
      <c r="N23" s="40"/>
      <c r="O23" s="40"/>
      <c r="P23" s="40"/>
    </row>
    <row r="24" spans="1:16" ht="12.75" customHeight="1">
      <c r="A24" s="132" t="s">
        <v>94</v>
      </c>
      <c r="B24" s="46">
        <v>443</v>
      </c>
      <c r="C24" s="47">
        <v>439</v>
      </c>
      <c r="D24" s="46">
        <v>882</v>
      </c>
      <c r="E24" s="47">
        <v>299</v>
      </c>
      <c r="F24" s="47">
        <v>323</v>
      </c>
      <c r="G24" s="48">
        <v>622</v>
      </c>
      <c r="H24" s="49">
        <v>144</v>
      </c>
      <c r="I24" s="47">
        <v>116</v>
      </c>
      <c r="J24" s="48">
        <v>260</v>
      </c>
      <c r="K24" s="52">
        <f t="shared" si="1"/>
        <v>67.49</v>
      </c>
      <c r="L24" s="50">
        <f t="shared" si="0"/>
        <v>73.58</v>
      </c>
      <c r="M24" s="53">
        <f t="shared" si="0"/>
        <v>70.52</v>
      </c>
      <c r="N24" s="40"/>
      <c r="O24" s="40"/>
      <c r="P24" s="40"/>
    </row>
    <row r="25" spans="1:13" ht="12.75" customHeight="1">
      <c r="A25" s="132"/>
      <c r="B25" s="46"/>
      <c r="C25" s="47"/>
      <c r="D25" s="46"/>
      <c r="E25" s="47"/>
      <c r="F25" s="47"/>
      <c r="G25" s="48"/>
      <c r="H25" s="49"/>
      <c r="I25" s="47"/>
      <c r="J25" s="48"/>
      <c r="K25" s="52"/>
      <c r="L25" s="50"/>
      <c r="M25" s="53"/>
    </row>
    <row r="26" spans="1:13" ht="12.75" customHeight="1">
      <c r="A26" s="132" t="s">
        <v>23</v>
      </c>
      <c r="B26" s="46">
        <f>SUM(B6:B24)</f>
        <v>35371</v>
      </c>
      <c r="C26" s="47">
        <f aca="true" t="shared" si="2" ref="C26:I26">SUM(C6:C24)</f>
        <v>38137</v>
      </c>
      <c r="D26" s="46">
        <f>SUM(B26:C26)</f>
        <v>73508</v>
      </c>
      <c r="E26" s="47">
        <f t="shared" si="2"/>
        <v>21581</v>
      </c>
      <c r="F26" s="47">
        <f t="shared" si="2"/>
        <v>22820</v>
      </c>
      <c r="G26" s="48">
        <f>SUM(E26:F26)</f>
        <v>44401</v>
      </c>
      <c r="H26" s="49">
        <f t="shared" si="2"/>
        <v>13790</v>
      </c>
      <c r="I26" s="47">
        <f t="shared" si="2"/>
        <v>15317</v>
      </c>
      <c r="J26" s="48">
        <f>SUM(H26:I26)</f>
        <v>29107</v>
      </c>
      <c r="K26" s="52">
        <f>ROUND(E26/B26*100,2)</f>
        <v>61.01</v>
      </c>
      <c r="L26" s="50">
        <f>ROUND(F26/C26*100,2)</f>
        <v>59.84</v>
      </c>
      <c r="M26" s="53">
        <f>ROUND(G26/D26*100,2)</f>
        <v>60.4</v>
      </c>
    </row>
    <row r="27" spans="1:13" ht="12.75" customHeight="1">
      <c r="A27" s="132"/>
      <c r="B27" s="46"/>
      <c r="C27" s="47"/>
      <c r="D27" s="46"/>
      <c r="E27" s="47"/>
      <c r="F27" s="47"/>
      <c r="G27" s="48"/>
      <c r="H27" s="49"/>
      <c r="I27" s="47"/>
      <c r="J27" s="48"/>
      <c r="K27" s="52"/>
      <c r="L27" s="50"/>
      <c r="M27" s="53"/>
    </row>
    <row r="28" spans="1:13" ht="12.75" customHeight="1">
      <c r="A28" s="132" t="s">
        <v>0</v>
      </c>
      <c r="B28" s="46">
        <v>43463</v>
      </c>
      <c r="C28" s="47">
        <v>54322</v>
      </c>
      <c r="D28" s="48">
        <v>97785</v>
      </c>
      <c r="E28" s="47">
        <v>23549</v>
      </c>
      <c r="F28" s="47">
        <v>28404</v>
      </c>
      <c r="G28" s="48">
        <v>51953</v>
      </c>
      <c r="H28" s="49">
        <v>19914</v>
      </c>
      <c r="I28" s="47">
        <v>25918</v>
      </c>
      <c r="J28" s="48">
        <v>45832</v>
      </c>
      <c r="K28" s="52">
        <f>ROUND(E28/B28*100,2)</f>
        <v>54.18</v>
      </c>
      <c r="L28" s="50">
        <f>ROUND(F28/C28*100,2)</f>
        <v>52.29</v>
      </c>
      <c r="M28" s="53">
        <f>ROUND(G28/D28*100,2)</f>
        <v>53.13</v>
      </c>
    </row>
    <row r="29" spans="1:13" ht="12.75" customHeight="1">
      <c r="A29" s="132"/>
      <c r="B29" s="46"/>
      <c r="C29" s="47"/>
      <c r="D29" s="46"/>
      <c r="E29" s="47"/>
      <c r="F29" s="47"/>
      <c r="G29" s="48"/>
      <c r="H29" s="49"/>
      <c r="I29" s="47"/>
      <c r="J29" s="48"/>
      <c r="K29" s="52"/>
      <c r="L29" s="50"/>
      <c r="M29" s="53"/>
    </row>
    <row r="30" spans="1:13" ht="12.75" customHeight="1">
      <c r="A30" s="135" t="s">
        <v>101</v>
      </c>
      <c r="B30" s="49">
        <f>SUM(B26,B28)</f>
        <v>78834</v>
      </c>
      <c r="C30" s="47">
        <f>SUM(C26,C28)</f>
        <v>92459</v>
      </c>
      <c r="D30" s="46">
        <f>SUM(B30:C30)</f>
        <v>171293</v>
      </c>
      <c r="E30" s="47">
        <f>SUM(E26,E28)</f>
        <v>45130</v>
      </c>
      <c r="F30" s="47">
        <f>SUM(F26,F28)</f>
        <v>51224</v>
      </c>
      <c r="G30" s="48">
        <f>SUM(E30:F30)</f>
        <v>96354</v>
      </c>
      <c r="H30" s="49">
        <f>SUM(H26,H28)</f>
        <v>33704</v>
      </c>
      <c r="I30" s="47">
        <f>SUM(I26,I28)</f>
        <v>41235</v>
      </c>
      <c r="J30" s="48">
        <f>SUM(H30:I30)</f>
        <v>74939</v>
      </c>
      <c r="K30" s="52">
        <f>ROUND(E30/B30*100,2)</f>
        <v>57.25</v>
      </c>
      <c r="L30" s="50">
        <f>ROUND(F30/C30*100,2)</f>
        <v>55.4</v>
      </c>
      <c r="M30" s="53">
        <f>ROUND(G30/D30*100,2)</f>
        <v>56.25</v>
      </c>
    </row>
    <row r="31" spans="1:13" ht="12.75" customHeight="1">
      <c r="A31" s="132"/>
      <c r="B31" s="46"/>
      <c r="C31" s="47"/>
      <c r="D31" s="46"/>
      <c r="E31" s="47"/>
      <c r="F31" s="47"/>
      <c r="G31" s="48"/>
      <c r="H31" s="49"/>
      <c r="I31" s="47"/>
      <c r="J31" s="48"/>
      <c r="K31" s="52"/>
      <c r="L31" s="50"/>
      <c r="M31" s="53"/>
    </row>
    <row r="32" spans="1:13" ht="12.75" customHeight="1">
      <c r="A32" s="132" t="s">
        <v>24</v>
      </c>
      <c r="B32" s="46">
        <v>373855</v>
      </c>
      <c r="C32" s="47">
        <v>406148</v>
      </c>
      <c r="D32" s="46">
        <v>780003</v>
      </c>
      <c r="E32" s="47">
        <v>227559</v>
      </c>
      <c r="F32" s="47">
        <v>242940</v>
      </c>
      <c r="G32" s="48">
        <v>470499</v>
      </c>
      <c r="H32" s="49">
        <v>146296</v>
      </c>
      <c r="I32" s="47">
        <v>163208</v>
      </c>
      <c r="J32" s="48">
        <v>309504</v>
      </c>
      <c r="K32" s="52">
        <f aca="true" t="shared" si="3" ref="K32:M34">ROUND(E32/B32*100,2)</f>
        <v>60.87</v>
      </c>
      <c r="L32" s="50">
        <f t="shared" si="3"/>
        <v>59.82</v>
      </c>
      <c r="M32" s="53">
        <f t="shared" si="3"/>
        <v>60.32</v>
      </c>
    </row>
    <row r="33" spans="1:13" ht="12.75" customHeight="1">
      <c r="A33" s="132" t="s">
        <v>1</v>
      </c>
      <c r="B33" s="46">
        <v>1710002</v>
      </c>
      <c r="C33" s="47">
        <v>1975572</v>
      </c>
      <c r="D33" s="46">
        <v>3685574</v>
      </c>
      <c r="E33" s="47">
        <v>906591</v>
      </c>
      <c r="F33" s="47">
        <v>1033302</v>
      </c>
      <c r="G33" s="48">
        <v>1939893</v>
      </c>
      <c r="H33" s="49">
        <v>803411</v>
      </c>
      <c r="I33" s="47">
        <v>942270</v>
      </c>
      <c r="J33" s="48">
        <v>1745681</v>
      </c>
      <c r="K33" s="52">
        <f t="shared" si="3"/>
        <v>53.02</v>
      </c>
      <c r="L33" s="50">
        <f t="shared" si="3"/>
        <v>52.3</v>
      </c>
      <c r="M33" s="53">
        <f t="shared" si="3"/>
        <v>52.63</v>
      </c>
    </row>
    <row r="34" spans="1:13" ht="12.75" customHeight="1" thickBot="1">
      <c r="A34" s="133" t="s">
        <v>2</v>
      </c>
      <c r="B34" s="69">
        <f>SUM(B32:B33)</f>
        <v>2083857</v>
      </c>
      <c r="C34" s="70">
        <f>SUM(C32:C33)</f>
        <v>2381720</v>
      </c>
      <c r="D34" s="69">
        <f>SUM(B34:C34)</f>
        <v>4465577</v>
      </c>
      <c r="E34" s="70">
        <f>SUM(E32:E33)</f>
        <v>1134150</v>
      </c>
      <c r="F34" s="70">
        <f>SUM(F32:F33)</f>
        <v>1276242</v>
      </c>
      <c r="G34" s="71">
        <f>SUM(E34:F34)</f>
        <v>2410392</v>
      </c>
      <c r="H34" s="72">
        <f>SUM(H32:H33)</f>
        <v>949707</v>
      </c>
      <c r="I34" s="70">
        <f>SUM(I32:I33)</f>
        <v>1105478</v>
      </c>
      <c r="J34" s="71">
        <f>SUM(H34:I34)</f>
        <v>2055185</v>
      </c>
      <c r="K34" s="73">
        <f t="shared" si="3"/>
        <v>54.43</v>
      </c>
      <c r="L34" s="74">
        <f t="shared" si="3"/>
        <v>53.58</v>
      </c>
      <c r="M34" s="75">
        <f t="shared" si="3"/>
        <v>53.98</v>
      </c>
    </row>
  </sheetData>
  <sheetProtection/>
  <mergeCells count="7">
    <mergeCell ref="A1:F1"/>
    <mergeCell ref="E3:G3"/>
    <mergeCell ref="H3:J3"/>
    <mergeCell ref="K3:M3"/>
    <mergeCell ref="L2:M2"/>
    <mergeCell ref="A3:A5"/>
    <mergeCell ref="B3:D3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G26:G27 D26:D27 G29:G31 D29:D31 G34 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75" zoomScalePageLayoutView="0" workbookViewId="0" topLeftCell="A1">
      <pane xSplit="1" ySplit="4" topLeftCell="B5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L1" sqref="L1:M1"/>
    </sheetView>
  </sheetViews>
  <sheetFormatPr defaultColWidth="9.00390625" defaultRowHeight="13.5"/>
  <cols>
    <col min="1" max="1" width="12.75390625" style="0" customWidth="1"/>
    <col min="2" max="7" width="11.125" style="0" customWidth="1"/>
    <col min="8" max="9" width="11.00390625" style="0" customWidth="1"/>
    <col min="10" max="10" width="11.125" style="0" customWidth="1"/>
    <col min="11" max="13" width="9.625" style="0" customWidth="1"/>
  </cols>
  <sheetData>
    <row r="1" spans="1:13" ht="14.25" thickBot="1">
      <c r="A1" s="33" t="s">
        <v>70</v>
      </c>
      <c r="B1" s="1"/>
      <c r="L1" s="157" t="s">
        <v>100</v>
      </c>
      <c r="M1" s="157"/>
    </row>
    <row r="2" spans="1:13" ht="18" customHeight="1">
      <c r="A2" s="163" t="s">
        <v>3</v>
      </c>
      <c r="B2" s="166" t="s">
        <v>25</v>
      </c>
      <c r="C2" s="167"/>
      <c r="D2" s="168"/>
      <c r="E2" s="169" t="s">
        <v>26</v>
      </c>
      <c r="F2" s="167"/>
      <c r="G2" s="170"/>
      <c r="H2" s="169" t="s">
        <v>27</v>
      </c>
      <c r="I2" s="167"/>
      <c r="J2" s="170"/>
      <c r="K2" s="171" t="s">
        <v>28</v>
      </c>
      <c r="L2" s="172"/>
      <c r="M2" s="166"/>
    </row>
    <row r="3" spans="1:13" ht="13.5">
      <c r="A3" s="164"/>
      <c r="B3" s="3"/>
      <c r="C3" s="3"/>
      <c r="D3" s="25" t="s">
        <v>29</v>
      </c>
      <c r="E3" s="4"/>
      <c r="F3" s="3"/>
      <c r="G3" s="26" t="s">
        <v>29</v>
      </c>
      <c r="H3" s="4"/>
      <c r="I3" s="3"/>
      <c r="J3" s="26" t="s">
        <v>29</v>
      </c>
      <c r="K3" s="5"/>
      <c r="L3" s="5"/>
      <c r="M3" s="34" t="s">
        <v>64</v>
      </c>
    </row>
    <row r="4" spans="1:13" ht="15" customHeight="1">
      <c r="A4" s="165"/>
      <c r="B4" s="9" t="s">
        <v>31</v>
      </c>
      <c r="C4" s="7" t="s">
        <v>32</v>
      </c>
      <c r="D4" s="9" t="s">
        <v>33</v>
      </c>
      <c r="E4" s="7" t="s">
        <v>31</v>
      </c>
      <c r="F4" s="7" t="s">
        <v>32</v>
      </c>
      <c r="G4" s="8" t="s">
        <v>33</v>
      </c>
      <c r="H4" s="6" t="s">
        <v>31</v>
      </c>
      <c r="I4" s="7" t="s">
        <v>32</v>
      </c>
      <c r="J4" s="8" t="s">
        <v>33</v>
      </c>
      <c r="K4" s="9" t="s">
        <v>31</v>
      </c>
      <c r="L4" s="7" t="s">
        <v>32</v>
      </c>
      <c r="M4" s="35" t="s">
        <v>33</v>
      </c>
    </row>
    <row r="5" spans="1:13" ht="12.75" customHeight="1">
      <c r="A5" s="2" t="s">
        <v>4</v>
      </c>
      <c r="B5" s="55">
        <f>SUM('第26回参議院議員通常選挙　ア選挙区投票結果'!B6-'ア選挙区（うち在外）投票結果'!B5)</f>
        <v>600</v>
      </c>
      <c r="C5" s="56">
        <f>SUM('第26回参議院議員通常選挙　ア選挙区投票結果'!C6-'ア選挙区（うち在外）投票結果'!C5)</f>
        <v>612</v>
      </c>
      <c r="D5" s="55">
        <f aca="true" t="shared" si="0" ref="D5:D23">SUM(B5:C5)</f>
        <v>1212</v>
      </c>
      <c r="E5" s="56">
        <f>SUM('第26回参議院議員通常選挙　ア選挙区投票結果'!E6-'ア選挙区（うち在外）投票結果'!E5)</f>
        <v>398</v>
      </c>
      <c r="F5" s="56">
        <f>SUM('第26回参議院議員通常選挙　ア選挙区投票結果'!F6-'ア選挙区（うち在外）投票結果'!F5)</f>
        <v>388</v>
      </c>
      <c r="G5" s="57">
        <f aca="true" t="shared" si="1" ref="G5:G23">SUM(E5:F5)</f>
        <v>786</v>
      </c>
      <c r="H5" s="58">
        <f>SUM('第26回参議院議員通常選挙　ア選挙区投票結果'!H6-'ア選挙区（うち在外）投票結果'!H5)</f>
        <v>202</v>
      </c>
      <c r="I5" s="56">
        <f>SUM('第26回参議院議員通常選挙　ア選挙区投票結果'!I6-'ア選挙区（うち在外）投票結果'!I5)</f>
        <v>224</v>
      </c>
      <c r="J5" s="57">
        <f aca="true" t="shared" si="2" ref="J5:J23">SUM(H5:I5)</f>
        <v>426</v>
      </c>
      <c r="K5" s="59">
        <f aca="true" t="shared" si="3" ref="K5:K23">ROUND(E5/B5*100,2)</f>
        <v>66.33</v>
      </c>
      <c r="L5" s="60">
        <f aca="true" t="shared" si="4" ref="L5:L23">ROUND(F5/C5*100,2)</f>
        <v>63.4</v>
      </c>
      <c r="M5" s="61">
        <f aca="true" t="shared" si="5" ref="M5:M23">ROUND(G5/D5*100,2)</f>
        <v>64.85</v>
      </c>
    </row>
    <row r="6" spans="1:13" ht="12.75" customHeight="1">
      <c r="A6" s="2" t="s">
        <v>5</v>
      </c>
      <c r="B6" s="55">
        <f>SUM('第26回参議院議員通常選挙　ア選挙区投票結果'!B7-'ア選挙区（うち在外）投票結果'!B6)</f>
        <v>1212</v>
      </c>
      <c r="C6" s="56">
        <f>SUM('第26回参議院議員通常選挙　ア選挙区投票結果'!C7-'ア選挙区（うち在外）投票結果'!C6)</f>
        <v>1234</v>
      </c>
      <c r="D6" s="55">
        <f t="shared" si="0"/>
        <v>2446</v>
      </c>
      <c r="E6" s="56">
        <f>SUM('第26回参議院議員通常選挙　ア選挙区投票結果'!E7-'ア選挙区（うち在外）投票結果'!E6)</f>
        <v>755</v>
      </c>
      <c r="F6" s="56">
        <f>SUM('第26回参議院議員通常選挙　ア選挙区投票結果'!F7-'ア選挙区（うち在外）投票結果'!F6)</f>
        <v>760</v>
      </c>
      <c r="G6" s="57">
        <f t="shared" si="1"/>
        <v>1515</v>
      </c>
      <c r="H6" s="58">
        <f>SUM('第26回参議院議員通常選挙　ア選挙区投票結果'!H7-'ア選挙区（うち在外）投票結果'!H6)</f>
        <v>457</v>
      </c>
      <c r="I6" s="56">
        <f>SUM('第26回参議院議員通常選挙　ア選挙区投票結果'!I7-'ア選挙区（うち在外）投票結果'!I6)</f>
        <v>474</v>
      </c>
      <c r="J6" s="57">
        <f t="shared" si="2"/>
        <v>931</v>
      </c>
      <c r="K6" s="59">
        <f t="shared" si="3"/>
        <v>62.29</v>
      </c>
      <c r="L6" s="60">
        <f t="shared" si="4"/>
        <v>61.59</v>
      </c>
      <c r="M6" s="61">
        <f t="shared" si="5"/>
        <v>61.94</v>
      </c>
    </row>
    <row r="7" spans="1:13" ht="12.75" customHeight="1">
      <c r="A7" s="2" t="s">
        <v>6</v>
      </c>
      <c r="B7" s="55">
        <f>SUM('第26回参議院議員通常選挙　ア選挙区投票結果'!B8-'ア選挙区（うち在外）投票結果'!B7)</f>
        <v>1074</v>
      </c>
      <c r="C7" s="56">
        <f>SUM('第26回参議院議員通常選挙　ア選挙区投票結果'!C8-'ア選挙区（うち在外）投票結果'!C7)</f>
        <v>1197</v>
      </c>
      <c r="D7" s="55">
        <f t="shared" si="0"/>
        <v>2271</v>
      </c>
      <c r="E7" s="56">
        <f>SUM('第26回参議院議員通常選挙　ア選挙区投票結果'!E8-'ア選挙区（うち在外）投票結果'!E7)</f>
        <v>728</v>
      </c>
      <c r="F7" s="56">
        <f>SUM('第26回参議院議員通常選挙　ア選挙区投票結果'!F8-'ア選挙区（うち在外）投票結果'!F7)</f>
        <v>813</v>
      </c>
      <c r="G7" s="57">
        <f t="shared" si="1"/>
        <v>1541</v>
      </c>
      <c r="H7" s="58">
        <f>SUM('第26回参議院議員通常選挙　ア選挙区投票結果'!H8-'ア選挙区（うち在外）投票結果'!H7)</f>
        <v>346</v>
      </c>
      <c r="I7" s="56">
        <f>SUM('第26回参議院議員通常選挙　ア選挙区投票結果'!I8-'ア選挙区（うち在外）投票結果'!I7)</f>
        <v>384</v>
      </c>
      <c r="J7" s="57">
        <f t="shared" si="2"/>
        <v>730</v>
      </c>
      <c r="K7" s="59">
        <f t="shared" si="3"/>
        <v>67.78</v>
      </c>
      <c r="L7" s="60">
        <f t="shared" si="4"/>
        <v>67.92</v>
      </c>
      <c r="M7" s="61">
        <f t="shared" si="5"/>
        <v>67.86</v>
      </c>
    </row>
    <row r="8" spans="1:13" ht="12.75" customHeight="1">
      <c r="A8" s="2" t="s">
        <v>7</v>
      </c>
      <c r="B8" s="55">
        <f>SUM('第26回参議院議員通常選挙　ア選挙区投票結果'!B9-'ア選挙区（うち在外）投票結果'!B8)</f>
        <v>1857</v>
      </c>
      <c r="C8" s="56">
        <f>SUM('第26回参議院議員通常選挙　ア選挙区投票結果'!C9-'ア選挙区（うち在外）投票結果'!C8)</f>
        <v>2030</v>
      </c>
      <c r="D8" s="55">
        <f t="shared" si="0"/>
        <v>3887</v>
      </c>
      <c r="E8" s="56">
        <f>SUM('第26回参議院議員通常選挙　ア選挙区投票結果'!E9-'ア選挙区（うち在外）投票結果'!E8)</f>
        <v>1322</v>
      </c>
      <c r="F8" s="56">
        <f>SUM('第26回参議院議員通常選挙　ア選挙区投票結果'!F9-'ア選挙区（うち在外）投票結果'!F8)</f>
        <v>1427</v>
      </c>
      <c r="G8" s="57">
        <f t="shared" si="1"/>
        <v>2749</v>
      </c>
      <c r="H8" s="58">
        <f>SUM('第26回参議院議員通常選挙　ア選挙区投票結果'!H9-'ア選挙区（うち在外）投票結果'!H8)</f>
        <v>535</v>
      </c>
      <c r="I8" s="56">
        <f>SUM('第26回参議院議員通常選挙　ア選挙区投票結果'!I9-'ア選挙区（うち在外）投票結果'!I8)</f>
        <v>603</v>
      </c>
      <c r="J8" s="57">
        <f t="shared" si="2"/>
        <v>1138</v>
      </c>
      <c r="K8" s="59">
        <f t="shared" si="3"/>
        <v>71.19</v>
      </c>
      <c r="L8" s="60">
        <f t="shared" si="4"/>
        <v>70.3</v>
      </c>
      <c r="M8" s="61">
        <f t="shared" si="5"/>
        <v>70.72</v>
      </c>
    </row>
    <row r="9" spans="1:13" ht="12.75" customHeight="1">
      <c r="A9" s="2" t="s">
        <v>8</v>
      </c>
      <c r="B9" s="55">
        <f>SUM('第26回参議院議員通常選挙　ア選挙区投票結果'!B10-'ア選挙区（うち在外）投票結果'!B9)</f>
        <v>1874</v>
      </c>
      <c r="C9" s="56">
        <f>SUM('第26回参議院議員通常選挙　ア選挙区投票結果'!C10-'ア選挙区（うち在外）投票結果'!C9)</f>
        <v>2018</v>
      </c>
      <c r="D9" s="55">
        <f t="shared" si="0"/>
        <v>3892</v>
      </c>
      <c r="E9" s="56">
        <f>SUM('第26回参議院議員通常選挙　ア選挙区投票結果'!E10-'ア選挙区（うち在外）投票結果'!E9)</f>
        <v>1189</v>
      </c>
      <c r="F9" s="56">
        <f>SUM('第26回参議院議員通常選挙　ア選挙区投票結果'!F10-'ア選挙区（うち在外）投票結果'!F9)</f>
        <v>1259</v>
      </c>
      <c r="G9" s="57">
        <f t="shared" si="1"/>
        <v>2448</v>
      </c>
      <c r="H9" s="58">
        <f>SUM('第26回参議院議員通常選挙　ア選挙区投票結果'!H10-'ア選挙区（うち在外）投票結果'!H9)</f>
        <v>685</v>
      </c>
      <c r="I9" s="56">
        <f>SUM('第26回参議院議員通常選挙　ア選挙区投票結果'!I10-'ア選挙区（うち在外）投票結果'!I9)</f>
        <v>759</v>
      </c>
      <c r="J9" s="57">
        <f t="shared" si="2"/>
        <v>1444</v>
      </c>
      <c r="K9" s="59">
        <f t="shared" si="3"/>
        <v>63.45</v>
      </c>
      <c r="L9" s="60">
        <f t="shared" si="4"/>
        <v>62.39</v>
      </c>
      <c r="M9" s="61">
        <f t="shared" si="5"/>
        <v>62.9</v>
      </c>
    </row>
    <row r="10" spans="1:13" ht="12.75" customHeight="1">
      <c r="A10" s="2" t="s">
        <v>9</v>
      </c>
      <c r="B10" s="55">
        <f>SUM('第26回参議院議員通常選挙　ア選挙区投票結果'!B11-'ア選挙区（うち在外）投票結果'!B10)</f>
        <v>806</v>
      </c>
      <c r="C10" s="56">
        <f>SUM('第26回参議院議員通常選挙　ア選挙区投票結果'!C11-'ア選挙区（うち在外）投票結果'!C10)</f>
        <v>853</v>
      </c>
      <c r="D10" s="55">
        <f t="shared" si="0"/>
        <v>1659</v>
      </c>
      <c r="E10" s="56">
        <f>SUM('第26回参議院議員通常選挙　ア選挙区投票結果'!E11-'ア選挙区（うち在外）投票結果'!E10)</f>
        <v>593</v>
      </c>
      <c r="F10" s="56">
        <f>SUM('第26回参議院議員通常選挙　ア選挙区投票結果'!F11-'ア選挙区（うち在外）投票結果'!F10)</f>
        <v>612</v>
      </c>
      <c r="G10" s="57">
        <f t="shared" si="1"/>
        <v>1205</v>
      </c>
      <c r="H10" s="58">
        <f>SUM('第26回参議院議員通常選挙　ア選挙区投票結果'!H11-'ア選挙区（うち在外）投票結果'!H10)</f>
        <v>213</v>
      </c>
      <c r="I10" s="56">
        <f>SUM('第26回参議院議員通常選挙　ア選挙区投票結果'!I11-'ア選挙区（うち在外）投票結果'!I10)</f>
        <v>241</v>
      </c>
      <c r="J10" s="57">
        <f t="shared" si="2"/>
        <v>454</v>
      </c>
      <c r="K10" s="59">
        <f t="shared" si="3"/>
        <v>73.57</v>
      </c>
      <c r="L10" s="60">
        <f t="shared" si="4"/>
        <v>71.75</v>
      </c>
      <c r="M10" s="61">
        <f t="shared" si="5"/>
        <v>72.63</v>
      </c>
    </row>
    <row r="11" spans="1:13" ht="12.75" customHeight="1">
      <c r="A11" s="2" t="s">
        <v>10</v>
      </c>
      <c r="B11" s="55">
        <f>SUM('第26回参議院議員通常選挙　ア選挙区投票結果'!B12-'ア選挙区（うち在外）投票結果'!B11)</f>
        <v>771</v>
      </c>
      <c r="C11" s="56">
        <f>SUM('第26回参議院議員通常選挙　ア選挙区投票結果'!C12-'ア選挙区（うち在外）投票結果'!C11)</f>
        <v>732</v>
      </c>
      <c r="D11" s="55">
        <f t="shared" si="0"/>
        <v>1503</v>
      </c>
      <c r="E11" s="56">
        <f>SUM('第26回参議院議員通常選挙　ア選挙区投票結果'!E12-'ア選挙区（うち在外）投票結果'!E11)</f>
        <v>476</v>
      </c>
      <c r="F11" s="56">
        <f>SUM('第26回参議院議員通常選挙　ア選挙区投票結果'!F12-'ア選挙区（うち在外）投票結果'!F11)</f>
        <v>446</v>
      </c>
      <c r="G11" s="57">
        <f t="shared" si="1"/>
        <v>922</v>
      </c>
      <c r="H11" s="58">
        <f>SUM('第26回参議院議員通常選挙　ア選挙区投票結果'!H12-'ア選挙区（うち在外）投票結果'!H11)</f>
        <v>295</v>
      </c>
      <c r="I11" s="56">
        <f>SUM('第26回参議院議員通常選挙　ア選挙区投票結果'!I12-'ア選挙区（うち在外）投票結果'!I11)</f>
        <v>286</v>
      </c>
      <c r="J11" s="57">
        <f t="shared" si="2"/>
        <v>581</v>
      </c>
      <c r="K11" s="59">
        <f t="shared" si="3"/>
        <v>61.74</v>
      </c>
      <c r="L11" s="60">
        <f t="shared" si="4"/>
        <v>60.93</v>
      </c>
      <c r="M11" s="61">
        <f t="shared" si="5"/>
        <v>61.34</v>
      </c>
    </row>
    <row r="12" spans="1:13" ht="12.75" customHeight="1">
      <c r="A12" s="2" t="s">
        <v>11</v>
      </c>
      <c r="B12" s="55">
        <f>SUM('第26回参議院議員通常選挙　ア選挙区投票結果'!B13-'ア選挙区（うち在外）投票結果'!B12)</f>
        <v>898</v>
      </c>
      <c r="C12" s="56">
        <f>SUM('第26回参議院議員通常選挙　ア選挙区投票結果'!C13-'ア選挙区（うち在外）投票結果'!C12)</f>
        <v>888</v>
      </c>
      <c r="D12" s="55">
        <f t="shared" si="0"/>
        <v>1786</v>
      </c>
      <c r="E12" s="56">
        <f>SUM('第26回参議院議員通常選挙　ア選挙区投票結果'!E13-'ア選挙区（うち在外）投票結果'!E12)</f>
        <v>584</v>
      </c>
      <c r="F12" s="56">
        <f>SUM('第26回参議院議員通常選挙　ア選挙区投票結果'!F13-'ア選挙区（うち在外）投票結果'!F12)</f>
        <v>593</v>
      </c>
      <c r="G12" s="57">
        <f t="shared" si="1"/>
        <v>1177</v>
      </c>
      <c r="H12" s="58">
        <f>SUM('第26回参議院議員通常選挙　ア選挙区投票結果'!H13-'ア選挙区（うち在外）投票結果'!H12)</f>
        <v>314</v>
      </c>
      <c r="I12" s="56">
        <f>SUM('第26回参議院議員通常選挙　ア選挙区投票結果'!I13-'ア選挙区（うち在外）投票結果'!I12)</f>
        <v>295</v>
      </c>
      <c r="J12" s="57">
        <f t="shared" si="2"/>
        <v>609</v>
      </c>
      <c r="K12" s="59">
        <f t="shared" si="3"/>
        <v>65.03</v>
      </c>
      <c r="L12" s="60">
        <f t="shared" si="4"/>
        <v>66.78</v>
      </c>
      <c r="M12" s="61">
        <f t="shared" si="5"/>
        <v>65.9</v>
      </c>
    </row>
    <row r="13" spans="1:13" ht="12.75" customHeight="1">
      <c r="A13" s="2" t="s">
        <v>12</v>
      </c>
      <c r="B13" s="55">
        <f>SUM('第26回参議院議員通常選挙　ア選挙区投票結果'!B14-'ア選挙区（うち在外）投票結果'!B13)</f>
        <v>1167</v>
      </c>
      <c r="C13" s="56">
        <f>SUM('第26回参議院議員通常選挙　ア選挙区投票結果'!C14-'ア選挙区（うち在外）投票結果'!C13)</f>
        <v>1248</v>
      </c>
      <c r="D13" s="55">
        <f t="shared" si="0"/>
        <v>2415</v>
      </c>
      <c r="E13" s="56">
        <f>SUM('第26回参議院議員通常選挙　ア選挙区投票結果'!E14-'ア選挙区（うち在外）投票結果'!E13)</f>
        <v>817</v>
      </c>
      <c r="F13" s="56">
        <f>SUM('第26回参議院議員通常選挙　ア選挙区投票結果'!F14-'ア選挙区（うち在外）投票結果'!F13)</f>
        <v>877</v>
      </c>
      <c r="G13" s="57">
        <f t="shared" si="1"/>
        <v>1694</v>
      </c>
      <c r="H13" s="58">
        <f>SUM('第26回参議院議員通常選挙　ア選挙区投票結果'!H14-'ア選挙区（うち在外）投票結果'!H13)</f>
        <v>350</v>
      </c>
      <c r="I13" s="56">
        <f>SUM('第26回参議院議員通常選挙　ア選挙区投票結果'!I14-'ア選挙区（うち在外）投票結果'!I13)</f>
        <v>371</v>
      </c>
      <c r="J13" s="57">
        <f t="shared" si="2"/>
        <v>721</v>
      </c>
      <c r="K13" s="59">
        <f t="shared" si="3"/>
        <v>70.01</v>
      </c>
      <c r="L13" s="60">
        <f t="shared" si="4"/>
        <v>70.27</v>
      </c>
      <c r="M13" s="61">
        <f t="shared" si="5"/>
        <v>70.14</v>
      </c>
    </row>
    <row r="14" spans="1:13" ht="12.75" customHeight="1">
      <c r="A14" s="2" t="s">
        <v>13</v>
      </c>
      <c r="B14" s="55">
        <f>SUM('第26回参議院議員通常選挙　ア選挙区投票結果'!B15-'ア選挙区（うち在外）投票結果'!B14)</f>
        <v>5996</v>
      </c>
      <c r="C14" s="56">
        <f>SUM('第26回参議院議員通常選挙　ア選挙区投票結果'!C15-'ア選挙区（うち在外）投票結果'!C14)</f>
        <v>5891</v>
      </c>
      <c r="D14" s="55">
        <f t="shared" si="0"/>
        <v>11887</v>
      </c>
      <c r="E14" s="56">
        <f>SUM('第26回参議院議員通常選挙　ア選挙区投票結果'!E15-'ア選挙区（うち在外）投票結果'!E14)</f>
        <v>3569</v>
      </c>
      <c r="F14" s="56">
        <f>SUM('第26回参議院議員通常選挙　ア選挙区投票結果'!F15-'ア選挙区（うち在外）投票結果'!F14)</f>
        <v>3538</v>
      </c>
      <c r="G14" s="57">
        <f t="shared" si="1"/>
        <v>7107</v>
      </c>
      <c r="H14" s="58">
        <f>SUM('第26回参議院議員通常選挙　ア選挙区投票結果'!H15-'ア選挙区（うち在外）投票結果'!H14)</f>
        <v>2427</v>
      </c>
      <c r="I14" s="56">
        <f>SUM('第26回参議院議員通常選挙　ア選挙区投票結果'!I15-'ア選挙区（うち在外）投票結果'!I14)</f>
        <v>2353</v>
      </c>
      <c r="J14" s="57">
        <f t="shared" si="2"/>
        <v>4780</v>
      </c>
      <c r="K14" s="59">
        <f t="shared" si="3"/>
        <v>59.52</v>
      </c>
      <c r="L14" s="60">
        <f t="shared" si="4"/>
        <v>60.06</v>
      </c>
      <c r="M14" s="61">
        <f t="shared" si="5"/>
        <v>59.79</v>
      </c>
    </row>
    <row r="15" spans="1:13" ht="12.75" customHeight="1">
      <c r="A15" s="2" t="s">
        <v>14</v>
      </c>
      <c r="B15" s="55">
        <f>SUM('第26回参議院議員通常選挙　ア選挙区投票結果'!B16-'ア選挙区（うち在外）投票結果'!B15)</f>
        <v>2470</v>
      </c>
      <c r="C15" s="56">
        <f>SUM('第26回参議院議員通常選挙　ア選挙区投票結果'!C16-'ア選挙区（うち在外）投票結果'!C15)</f>
        <v>2386</v>
      </c>
      <c r="D15" s="55">
        <f t="shared" si="0"/>
        <v>4856</v>
      </c>
      <c r="E15" s="56">
        <f>SUM('第26回参議院議員通常選挙　ア選挙区投票結果'!E16-'ア選挙区（うち在外）投票結果'!E15)</f>
        <v>1616</v>
      </c>
      <c r="F15" s="56">
        <f>SUM('第26回参議院議員通常選挙　ア選挙区投票結果'!F16-'ア選挙区（うち在外）投票結果'!F15)</f>
        <v>1490</v>
      </c>
      <c r="G15" s="57">
        <f t="shared" si="1"/>
        <v>3106</v>
      </c>
      <c r="H15" s="58">
        <f>SUM('第26回参議院議員通常選挙　ア選挙区投票結果'!H16-'ア選挙区（うち在外）投票結果'!H15)</f>
        <v>854</v>
      </c>
      <c r="I15" s="56">
        <f>SUM('第26回参議院議員通常選挙　ア選挙区投票結果'!I16-'ア選挙区（うち在外）投票結果'!I15)</f>
        <v>896</v>
      </c>
      <c r="J15" s="57">
        <f t="shared" si="2"/>
        <v>1750</v>
      </c>
      <c r="K15" s="59">
        <f t="shared" si="3"/>
        <v>65.43</v>
      </c>
      <c r="L15" s="60">
        <f t="shared" si="4"/>
        <v>62.45</v>
      </c>
      <c r="M15" s="61">
        <f t="shared" si="5"/>
        <v>63.96</v>
      </c>
    </row>
    <row r="16" spans="1:13" ht="12.75" customHeight="1">
      <c r="A16" s="2" t="s">
        <v>15</v>
      </c>
      <c r="B16" s="55">
        <f>SUM('第26回参議院議員通常選挙　ア選挙区投票結果'!B17-'ア選挙区（うち在外）投票結果'!B16)</f>
        <v>4757</v>
      </c>
      <c r="C16" s="56">
        <f>SUM('第26回参議院議員通常選挙　ア選挙区投票結果'!C17-'ア選挙区（うち在外）投票結果'!C16)</f>
        <v>5475</v>
      </c>
      <c r="D16" s="55">
        <f t="shared" si="0"/>
        <v>10232</v>
      </c>
      <c r="E16" s="56">
        <f>SUM('第26回参議院議員通常選挙　ア選挙区投票結果'!E17-'ア選挙区（うち在外）投票結果'!E16)</f>
        <v>2714</v>
      </c>
      <c r="F16" s="56">
        <f>SUM('第26回参議院議員通常選挙　ア選挙区投票結果'!F17-'ア選挙区（うち在外）投票結果'!F16)</f>
        <v>3114</v>
      </c>
      <c r="G16" s="57">
        <f t="shared" si="1"/>
        <v>5828</v>
      </c>
      <c r="H16" s="58">
        <f>SUM('第26回参議院議員通常選挙　ア選挙区投票結果'!H17-'ア選挙区（うち在外）投票結果'!H16)</f>
        <v>2043</v>
      </c>
      <c r="I16" s="56">
        <f>SUM('第26回参議院議員通常選挙　ア選挙区投票結果'!I17-'ア選挙区（うち在外）投票結果'!I16)</f>
        <v>2361</v>
      </c>
      <c r="J16" s="57">
        <f t="shared" si="2"/>
        <v>4404</v>
      </c>
      <c r="K16" s="59">
        <f t="shared" si="3"/>
        <v>57.05</v>
      </c>
      <c r="L16" s="60">
        <f t="shared" si="4"/>
        <v>56.88</v>
      </c>
      <c r="M16" s="61">
        <f t="shared" si="5"/>
        <v>56.96</v>
      </c>
    </row>
    <row r="17" spans="1:13" ht="12.75" customHeight="1">
      <c r="A17" s="2" t="s">
        <v>16</v>
      </c>
      <c r="B17" s="55">
        <f>SUM('第26回参議院議員通常選挙　ア選挙区投票結果'!B18-'ア選挙区（うち在外）投票結果'!B17)</f>
        <v>636</v>
      </c>
      <c r="C17" s="56">
        <f>SUM('第26回参議院議員通常選挙　ア選挙区投票結果'!C18-'ア選挙区（うち在外）投票結果'!C17)</f>
        <v>710</v>
      </c>
      <c r="D17" s="55">
        <f t="shared" si="0"/>
        <v>1346</v>
      </c>
      <c r="E17" s="56">
        <f>SUM('第26回参議院議員通常選挙　ア選挙区投票結果'!E18-'ア選挙区（うち在外）投票結果'!E17)</f>
        <v>455</v>
      </c>
      <c r="F17" s="56">
        <f>SUM('第26回参議院議員通常選挙　ア選挙区投票結果'!F18-'ア選挙区（うち在外）投票結果'!F17)</f>
        <v>504</v>
      </c>
      <c r="G17" s="57">
        <f t="shared" si="1"/>
        <v>959</v>
      </c>
      <c r="H17" s="58">
        <f>SUM('第26回参議院議員通常選挙　ア選挙区投票結果'!H18-'ア選挙区（うち在外）投票結果'!H17)</f>
        <v>181</v>
      </c>
      <c r="I17" s="56">
        <f>SUM('第26回参議院議員通常選挙　ア選挙区投票結果'!I18-'ア選挙区（うち在外）投票結果'!I17)</f>
        <v>206</v>
      </c>
      <c r="J17" s="57">
        <f t="shared" si="2"/>
        <v>387</v>
      </c>
      <c r="K17" s="59">
        <f t="shared" si="3"/>
        <v>71.54</v>
      </c>
      <c r="L17" s="60">
        <f t="shared" si="4"/>
        <v>70.99</v>
      </c>
      <c r="M17" s="61">
        <f t="shared" si="5"/>
        <v>71.25</v>
      </c>
    </row>
    <row r="18" spans="1:13" ht="12.75" customHeight="1">
      <c r="A18" s="2" t="s">
        <v>17</v>
      </c>
      <c r="B18" s="55">
        <f>SUM('第26回参議院議員通常選挙　ア選挙区投票結果'!B19-'ア選挙区（うち在外）投票結果'!B18)</f>
        <v>355</v>
      </c>
      <c r="C18" s="56">
        <f>SUM('第26回参議院議員通常選挙　ア選挙区投票結果'!C19-'ア選挙区（うち在外）投票結果'!C18)</f>
        <v>358</v>
      </c>
      <c r="D18" s="55">
        <f t="shared" si="0"/>
        <v>713</v>
      </c>
      <c r="E18" s="56">
        <f>SUM('第26回参議院議員通常選挙　ア選挙区投票結果'!E19-'ア選挙区（うち在外）投票結果'!E18)</f>
        <v>270</v>
      </c>
      <c r="F18" s="56">
        <f>SUM('第26回参議院議員通常選挙　ア選挙区投票結果'!F19-'ア選挙区（うち在外）投票結果'!F18)</f>
        <v>272</v>
      </c>
      <c r="G18" s="57">
        <f t="shared" si="1"/>
        <v>542</v>
      </c>
      <c r="H18" s="58">
        <f>SUM('第26回参議院議員通常選挙　ア選挙区投票結果'!H19-'ア選挙区（うち在外）投票結果'!H18)</f>
        <v>85</v>
      </c>
      <c r="I18" s="56">
        <f>SUM('第26回参議院議員通常選挙　ア選挙区投票結果'!I19-'ア選挙区（うち在外）投票結果'!I18)</f>
        <v>86</v>
      </c>
      <c r="J18" s="57">
        <f t="shared" si="2"/>
        <v>171</v>
      </c>
      <c r="K18" s="59">
        <f t="shared" si="3"/>
        <v>76.06</v>
      </c>
      <c r="L18" s="60">
        <f t="shared" si="4"/>
        <v>75.98</v>
      </c>
      <c r="M18" s="61">
        <f t="shared" si="5"/>
        <v>76.02</v>
      </c>
    </row>
    <row r="19" spans="1:13" ht="12.75" customHeight="1">
      <c r="A19" s="2" t="s">
        <v>18</v>
      </c>
      <c r="B19" s="55">
        <f>SUM('第26回参議院議員通常選挙　ア選挙区投票結果'!B20-'ア選挙区（うち在外）投票結果'!B19)</f>
        <v>773</v>
      </c>
      <c r="C19" s="56">
        <f>SUM('第26回参議院議員通常選挙　ア選挙区投票結果'!C20-'ア選挙区（うち在外）投票結果'!C19)</f>
        <v>926</v>
      </c>
      <c r="D19" s="55">
        <f t="shared" si="0"/>
        <v>1699</v>
      </c>
      <c r="E19" s="56">
        <f>SUM('第26回参議院議員通常選挙　ア選挙区投票結果'!E20-'ア選挙区（うち在外）投票結果'!E19)</f>
        <v>463</v>
      </c>
      <c r="F19" s="56">
        <f>SUM('第26回参議院議員通常選挙　ア選挙区投票結果'!F20-'ア選挙区（うち在外）投票結果'!F19)</f>
        <v>547</v>
      </c>
      <c r="G19" s="57">
        <f t="shared" si="1"/>
        <v>1010</v>
      </c>
      <c r="H19" s="58">
        <f>SUM('第26回参議院議員通常選挙　ア選挙区投票結果'!H20-'ア選挙区（うち在外）投票結果'!H19)</f>
        <v>310</v>
      </c>
      <c r="I19" s="56">
        <f>SUM('第26回参議院議員通常選挙　ア選挙区投票結果'!I20-'ア選挙区（うち在外）投票結果'!I19)</f>
        <v>379</v>
      </c>
      <c r="J19" s="57">
        <f t="shared" si="2"/>
        <v>689</v>
      </c>
      <c r="K19" s="59">
        <f t="shared" si="3"/>
        <v>59.9</v>
      </c>
      <c r="L19" s="60">
        <f t="shared" si="4"/>
        <v>59.07</v>
      </c>
      <c r="M19" s="61">
        <f t="shared" si="5"/>
        <v>59.45</v>
      </c>
    </row>
    <row r="20" spans="1:13" ht="12.75" customHeight="1">
      <c r="A20" s="2" t="s">
        <v>19</v>
      </c>
      <c r="B20" s="55">
        <f>SUM('第26回参議院議員通常選挙　ア選挙区投票結果'!B21-'ア選挙区（うち在外）投票結果'!B20)</f>
        <v>1163</v>
      </c>
      <c r="C20" s="56">
        <f>SUM('第26回参議院議員通常選挙　ア選挙区投票結果'!C21-'ア選挙区（うち在外）投票結果'!C20)</f>
        <v>1314</v>
      </c>
      <c r="D20" s="55">
        <f t="shared" si="0"/>
        <v>2477</v>
      </c>
      <c r="E20" s="56">
        <f>SUM('第26回参議院議員通常選挙　ア選挙区投票結果'!E21-'ア選挙区（うち在外）投票結果'!E20)</f>
        <v>661</v>
      </c>
      <c r="F20" s="56">
        <f>SUM('第26回参議院議員通常選挙　ア選挙区投票結果'!F21-'ア選挙区（うち在外）投票結果'!F20)</f>
        <v>699</v>
      </c>
      <c r="G20" s="57">
        <f t="shared" si="1"/>
        <v>1360</v>
      </c>
      <c r="H20" s="58">
        <f>SUM('第26回参議院議員通常選挙　ア選挙区投票結果'!H21-'ア選挙区（うち在外）投票結果'!H20)</f>
        <v>502</v>
      </c>
      <c r="I20" s="56">
        <f>SUM('第26回参議院議員通常選挙　ア選挙区投票結果'!I21-'ア選挙区（うち在外）投票結果'!I20)</f>
        <v>615</v>
      </c>
      <c r="J20" s="57">
        <f t="shared" si="2"/>
        <v>1117</v>
      </c>
      <c r="K20" s="59">
        <f t="shared" si="3"/>
        <v>56.84</v>
      </c>
      <c r="L20" s="60">
        <f t="shared" si="4"/>
        <v>53.2</v>
      </c>
      <c r="M20" s="61">
        <f t="shared" si="5"/>
        <v>54.91</v>
      </c>
    </row>
    <row r="21" spans="1:13" ht="12.75" customHeight="1">
      <c r="A21" s="2" t="s">
        <v>20</v>
      </c>
      <c r="B21" s="55">
        <f>SUM('第26回参議院議員通常選挙　ア選挙区投票結果'!B22-'ア選挙区（うち在外）投票結果'!B21)</f>
        <v>1287</v>
      </c>
      <c r="C21" s="56">
        <f>SUM('第26回参議院議員通常選挙　ア選挙区投票結果'!C22-'ア選挙区（うち在外）投票結果'!C21)</f>
        <v>1406</v>
      </c>
      <c r="D21" s="55">
        <f t="shared" si="0"/>
        <v>2693</v>
      </c>
      <c r="E21" s="56">
        <f>SUM('第26回参議院議員通常選挙　ア選挙区投票結果'!E22-'ア選挙区（うち在外）投票結果'!E21)</f>
        <v>812</v>
      </c>
      <c r="F21" s="56">
        <f>SUM('第26回参議院議員通常選挙　ア選挙区投票結果'!F22-'ア選挙区（うち在外）投票結果'!F21)</f>
        <v>859</v>
      </c>
      <c r="G21" s="57">
        <f t="shared" si="1"/>
        <v>1671</v>
      </c>
      <c r="H21" s="58">
        <f>SUM('第26回参議院議員通常選挙　ア選挙区投票結果'!H22-'ア選挙区（うち在外）投票結果'!H21)</f>
        <v>475</v>
      </c>
      <c r="I21" s="56">
        <f>SUM('第26回参議院議員通常選挙　ア選挙区投票結果'!I22-'ア選挙区（うち在外）投票結果'!I21)</f>
        <v>547</v>
      </c>
      <c r="J21" s="57">
        <f t="shared" si="2"/>
        <v>1022</v>
      </c>
      <c r="K21" s="59">
        <f t="shared" si="3"/>
        <v>63.09</v>
      </c>
      <c r="L21" s="60">
        <f t="shared" si="4"/>
        <v>61.1</v>
      </c>
      <c r="M21" s="61">
        <f t="shared" si="5"/>
        <v>62.05</v>
      </c>
    </row>
    <row r="22" spans="1:13" ht="12.75" customHeight="1">
      <c r="A22" s="2" t="s">
        <v>21</v>
      </c>
      <c r="B22" s="55">
        <f>SUM('第26回参議院議員通常選挙　ア選挙区投票結果'!B23-'ア選挙区（うち在外）投票結果'!B22)</f>
        <v>7211</v>
      </c>
      <c r="C22" s="56">
        <f>SUM('第26回参議院議員通常選挙　ア選挙区投票結果'!C23-'ア選挙区（うち在外）投票結果'!C22)</f>
        <v>8387</v>
      </c>
      <c r="D22" s="55">
        <f t="shared" si="0"/>
        <v>15598</v>
      </c>
      <c r="E22" s="56">
        <f>SUM('第26回参議院議員通常選挙　ア選挙区投票結果'!E23-'ア選挙区（うち在外）投票結果'!E22)</f>
        <v>3856</v>
      </c>
      <c r="F22" s="56">
        <f>SUM('第26回参議院議員通常選挙　ア選挙区投票結果'!F23-'ア選挙区（うち在外）投票結果'!F22)</f>
        <v>4294</v>
      </c>
      <c r="G22" s="57">
        <f t="shared" si="1"/>
        <v>8150</v>
      </c>
      <c r="H22" s="58">
        <f>SUM('第26回参議院議員通常選挙　ア選挙区投票結果'!H23-'ア選挙区（うち在外）投票結果'!H22)</f>
        <v>3355</v>
      </c>
      <c r="I22" s="56">
        <f>SUM('第26回参議院議員通常選挙　ア選挙区投票結果'!I23-'ア選挙区（うち在外）投票結果'!I22)</f>
        <v>4093</v>
      </c>
      <c r="J22" s="57">
        <f t="shared" si="2"/>
        <v>7448</v>
      </c>
      <c r="K22" s="59">
        <f t="shared" si="3"/>
        <v>53.47</v>
      </c>
      <c r="L22" s="60">
        <f t="shared" si="4"/>
        <v>51.2</v>
      </c>
      <c r="M22" s="61">
        <f t="shared" si="5"/>
        <v>52.25</v>
      </c>
    </row>
    <row r="23" spans="1:13" ht="12.75" customHeight="1">
      <c r="A23" s="2" t="s">
        <v>22</v>
      </c>
      <c r="B23" s="55">
        <f>SUM('第26回参議院議員通常選挙　ア選挙区投票結果'!B24-'ア選挙区（うち在外）投票結果'!B23)</f>
        <v>442</v>
      </c>
      <c r="C23" s="56">
        <f>SUM('第26回参議院議員通常選挙　ア選挙区投票結果'!C24-'ア選挙区（うち在外）投票結果'!C23)</f>
        <v>434</v>
      </c>
      <c r="D23" s="55">
        <f t="shared" si="0"/>
        <v>876</v>
      </c>
      <c r="E23" s="56">
        <f>SUM('第26回参議院議員通常選挙　ア選挙区投票結果'!E24-'ア選挙区（うち在外）投票結果'!E23)</f>
        <v>299</v>
      </c>
      <c r="F23" s="56">
        <f>SUM('第26回参議院議員通常選挙　ア選挙区投票結果'!F24-'ア選挙区（うち在外）投票結果'!F23)</f>
        <v>323</v>
      </c>
      <c r="G23" s="57">
        <f t="shared" si="1"/>
        <v>622</v>
      </c>
      <c r="H23" s="58">
        <f>SUM('第26回参議院議員通常選挙　ア選挙区投票結果'!H24-'ア選挙区（うち在外）投票結果'!H23)</f>
        <v>143</v>
      </c>
      <c r="I23" s="56">
        <f>SUM('第26回参議院議員通常選挙　ア選挙区投票結果'!I24-'ア選挙区（うち在外）投票結果'!I23)</f>
        <v>111</v>
      </c>
      <c r="J23" s="57">
        <f t="shared" si="2"/>
        <v>254</v>
      </c>
      <c r="K23" s="59">
        <f t="shared" si="3"/>
        <v>67.65</v>
      </c>
      <c r="L23" s="60">
        <f t="shared" si="4"/>
        <v>74.42</v>
      </c>
      <c r="M23" s="61">
        <f t="shared" si="5"/>
        <v>71</v>
      </c>
    </row>
    <row r="24" spans="1:13" ht="12.75" customHeight="1">
      <c r="A24" s="2"/>
      <c r="B24" s="55"/>
      <c r="C24" s="56"/>
      <c r="D24" s="55"/>
      <c r="E24" s="56"/>
      <c r="F24" s="56"/>
      <c r="G24" s="57"/>
      <c r="H24" s="58"/>
      <c r="I24" s="56"/>
      <c r="J24" s="57"/>
      <c r="K24" s="59"/>
      <c r="L24" s="60"/>
      <c r="M24" s="61"/>
    </row>
    <row r="25" spans="1:13" ht="12.75" customHeight="1">
      <c r="A25" s="2" t="s">
        <v>23</v>
      </c>
      <c r="B25" s="55">
        <f>SUM(B5:B23)</f>
        <v>35349</v>
      </c>
      <c r="C25" s="56">
        <f>SUM(C5:C23)</f>
        <v>38099</v>
      </c>
      <c r="D25" s="55">
        <f>SUM(B25:C25)</f>
        <v>73448</v>
      </c>
      <c r="E25" s="56">
        <f>SUM(E5:E23)</f>
        <v>21577</v>
      </c>
      <c r="F25" s="56">
        <f>SUM(F5:F23)</f>
        <v>22815</v>
      </c>
      <c r="G25" s="57">
        <f>SUM(E25:F25)</f>
        <v>44392</v>
      </c>
      <c r="H25" s="58">
        <f>SUM(H5:H23)</f>
        <v>13772</v>
      </c>
      <c r="I25" s="56">
        <f>SUM(I5:I23)</f>
        <v>15284</v>
      </c>
      <c r="J25" s="57">
        <f>SUM(H25:I25)</f>
        <v>29056</v>
      </c>
      <c r="K25" s="59">
        <f>ROUND(E25/B25*100,2)</f>
        <v>61.04</v>
      </c>
      <c r="L25" s="60">
        <f>ROUND(F25/C25*100,2)</f>
        <v>59.88</v>
      </c>
      <c r="M25" s="61">
        <f>ROUND(G25/D25*100,2)</f>
        <v>60.44</v>
      </c>
    </row>
    <row r="26" spans="1:13" ht="12.75" customHeight="1">
      <c r="A26" s="2"/>
      <c r="B26" s="55"/>
      <c r="C26" s="56"/>
      <c r="D26" s="55"/>
      <c r="E26" s="56"/>
      <c r="F26" s="56"/>
      <c r="G26" s="57"/>
      <c r="H26" s="58"/>
      <c r="I26" s="56"/>
      <c r="J26" s="57"/>
      <c r="K26" s="59"/>
      <c r="L26" s="60"/>
      <c r="M26" s="61"/>
    </row>
    <row r="27" spans="1:13" ht="12.75" customHeight="1">
      <c r="A27" s="2" t="s">
        <v>0</v>
      </c>
      <c r="B27" s="55">
        <f>SUM('第26回参議院議員通常選挙　ア選挙区投票結果'!B28-'ア選挙区（うち在外）投票結果'!B27)</f>
        <v>43446</v>
      </c>
      <c r="C27" s="56">
        <f>SUM('第26回参議院議員通常選挙　ア選挙区投票結果'!C28-'ア選挙区（うち在外）投票結果'!C27)</f>
        <v>54286</v>
      </c>
      <c r="D27" s="57">
        <f>SUM(B27:C27)</f>
        <v>97732</v>
      </c>
      <c r="E27" s="56">
        <f>SUM('第26回参議院議員通常選挙　ア選挙区投票結果'!E28-'ア選挙区（うち在外）投票結果'!E27)</f>
        <v>23545</v>
      </c>
      <c r="F27" s="56">
        <f>SUM('第26回参議院議員通常選挙　ア選挙区投票結果'!F28-'ア選挙区（うち在外）投票結果'!F27)</f>
        <v>28398</v>
      </c>
      <c r="G27" s="57">
        <f>SUM(E27:F27)</f>
        <v>51943</v>
      </c>
      <c r="H27" s="58">
        <f>SUM('第26回参議院議員通常選挙　ア選挙区投票結果'!H28-'ア選挙区（うち在外）投票結果'!H27)</f>
        <v>19901</v>
      </c>
      <c r="I27" s="56">
        <f>SUM('第26回参議院議員通常選挙　ア選挙区投票結果'!I28-'ア選挙区（うち在外）投票結果'!I27)</f>
        <v>25888</v>
      </c>
      <c r="J27" s="57">
        <f>SUM(H27:I27)</f>
        <v>45789</v>
      </c>
      <c r="K27" s="59">
        <f>ROUND(E27/B27*100,2)</f>
        <v>54.19</v>
      </c>
      <c r="L27" s="60">
        <f>ROUND(F27/C27*100,2)</f>
        <v>52.31</v>
      </c>
      <c r="M27" s="61">
        <f>ROUND(G27/D27*100,2)</f>
        <v>53.15</v>
      </c>
    </row>
    <row r="28" spans="1:13" ht="12.75" customHeight="1">
      <c r="A28" s="2"/>
      <c r="B28" s="55"/>
      <c r="C28" s="56"/>
      <c r="D28" s="55"/>
      <c r="E28" s="56"/>
      <c r="F28" s="56"/>
      <c r="G28" s="57"/>
      <c r="H28" s="58"/>
      <c r="I28" s="56"/>
      <c r="J28" s="57"/>
      <c r="K28" s="59"/>
      <c r="L28" s="60"/>
      <c r="M28" s="61"/>
    </row>
    <row r="29" spans="1:13" ht="12.75" customHeight="1">
      <c r="A29" s="136" t="s">
        <v>101</v>
      </c>
      <c r="B29" s="58">
        <f>SUM(B25,B27)</f>
        <v>78795</v>
      </c>
      <c r="C29" s="56">
        <f>SUM(C25,C27)</f>
        <v>92385</v>
      </c>
      <c r="D29" s="55">
        <f>SUM(B29:C29)</f>
        <v>171180</v>
      </c>
      <c r="E29" s="56">
        <f>SUM(E25,E27)</f>
        <v>45122</v>
      </c>
      <c r="F29" s="56">
        <f>SUM(F25,F27)</f>
        <v>51213</v>
      </c>
      <c r="G29" s="57">
        <f>SUM(E29:F29)</f>
        <v>96335</v>
      </c>
      <c r="H29" s="58">
        <f>SUM(H25,H27)</f>
        <v>33673</v>
      </c>
      <c r="I29" s="56">
        <f>SUM(I25,I27)</f>
        <v>41172</v>
      </c>
      <c r="J29" s="57">
        <f>SUM(H29:I29)</f>
        <v>74845</v>
      </c>
      <c r="K29" s="59">
        <f>ROUND(E29/B29*100,2)</f>
        <v>57.27</v>
      </c>
      <c r="L29" s="60">
        <f>ROUND(F29/C29*100,2)</f>
        <v>55.43</v>
      </c>
      <c r="M29" s="61">
        <f>ROUND(G29/D29*100,2)</f>
        <v>56.28</v>
      </c>
    </row>
    <row r="30" spans="1:13" ht="12.75" customHeight="1">
      <c r="A30" s="2"/>
      <c r="B30" s="55"/>
      <c r="C30" s="56"/>
      <c r="D30" s="55"/>
      <c r="E30" s="56"/>
      <c r="F30" s="56"/>
      <c r="G30" s="57"/>
      <c r="H30" s="58"/>
      <c r="I30" s="56"/>
      <c r="J30" s="57"/>
      <c r="K30" s="59"/>
      <c r="L30" s="60"/>
      <c r="M30" s="62"/>
    </row>
    <row r="31" spans="1:13" ht="12.75" customHeight="1">
      <c r="A31" s="2" t="s">
        <v>24</v>
      </c>
      <c r="B31" s="55">
        <f>SUM('第26回参議院議員通常選挙　ア選挙区投票結果'!B32-'ア選挙区（うち在外）投票結果'!B31)</f>
        <v>373557</v>
      </c>
      <c r="C31" s="56">
        <f>SUM('第26回参議院議員通常選挙　ア選挙区投票結果'!C32-'ア選挙区（うち在外）投票結果'!C31)</f>
        <v>405760</v>
      </c>
      <c r="D31" s="55">
        <f>SUM(B31:C31)</f>
        <v>779317</v>
      </c>
      <c r="E31" s="56">
        <f>SUM('第26回参議院議員通常選挙　ア選挙区投票結果'!E32-'ア選挙区（うち在外）投票結果'!E31)</f>
        <v>227534</v>
      </c>
      <c r="F31" s="56">
        <f>SUM('第26回参議院議員通常選挙　ア選挙区投票結果'!F32-'ア選挙区（うち在外）投票結果'!F31)</f>
        <v>242897</v>
      </c>
      <c r="G31" s="57">
        <f>SUM(E31:F31)</f>
        <v>470431</v>
      </c>
      <c r="H31" s="58">
        <f>SUM('第26回参議院議員通常選挙　ア選挙区投票結果'!H32-'ア選挙区（うち在外）投票結果'!H31)</f>
        <v>146023</v>
      </c>
      <c r="I31" s="56">
        <f>SUM('第26回参議院議員通常選挙　ア選挙区投票結果'!I32-'ア選挙区（うち在外）投票結果'!I31)</f>
        <v>162863</v>
      </c>
      <c r="J31" s="57">
        <f>SUM(H31:I31)</f>
        <v>308886</v>
      </c>
      <c r="K31" s="59">
        <f aca="true" t="shared" si="6" ref="K31:M33">ROUND(E31/B31*100,2)</f>
        <v>60.91</v>
      </c>
      <c r="L31" s="60">
        <f t="shared" si="6"/>
        <v>59.86</v>
      </c>
      <c r="M31" s="62">
        <f t="shared" si="6"/>
        <v>60.36</v>
      </c>
    </row>
    <row r="32" spans="1:13" ht="12.75" customHeight="1">
      <c r="A32" s="2" t="s">
        <v>1</v>
      </c>
      <c r="B32" s="55">
        <f>SUM('第26回参議院議員通常選挙　ア選挙区投票結果'!B33-'ア選挙区（うち在外）投票結果'!B32)</f>
        <v>1709337</v>
      </c>
      <c r="C32" s="56">
        <f>SUM('第26回参議院議員通常選挙　ア選挙区投票結果'!C33-'ア選挙区（うち在外）投票結果'!C32)</f>
        <v>1974473</v>
      </c>
      <c r="D32" s="55">
        <f>SUM(B32:C32)</f>
        <v>3683810</v>
      </c>
      <c r="E32" s="56">
        <f>SUM('第26回参議院議員通常選挙　ア選挙区投票結果'!E33-'ア選挙区（うち在外）投票結果'!E32)</f>
        <v>906441</v>
      </c>
      <c r="F32" s="56">
        <f>SUM('第26回参議院議員通常選挙　ア選挙区投票結果'!F33-'ア選挙区（うち在外）投票結果'!F32)</f>
        <v>1033093</v>
      </c>
      <c r="G32" s="57">
        <f>SUM(E32:F32)</f>
        <v>1939534</v>
      </c>
      <c r="H32" s="58">
        <f>SUM('第26回参議院議員通常選挙　ア選挙区投票結果'!H33-'ア選挙区（うち在外）投票結果'!H32)</f>
        <v>802896</v>
      </c>
      <c r="I32" s="56">
        <f>SUM('第26回参議院議員通常選挙　ア選挙区投票結果'!I33-'ア選挙区（うち在外）投票結果'!I32)</f>
        <v>941380</v>
      </c>
      <c r="J32" s="57">
        <f>SUM(H32:I32)</f>
        <v>1744276</v>
      </c>
      <c r="K32" s="59">
        <f t="shared" si="6"/>
        <v>53.03</v>
      </c>
      <c r="L32" s="60">
        <f t="shared" si="6"/>
        <v>52.32</v>
      </c>
      <c r="M32" s="62">
        <f t="shared" si="6"/>
        <v>52.65</v>
      </c>
    </row>
    <row r="33" spans="1:14" ht="12.75" customHeight="1" thickBot="1">
      <c r="A33" s="23" t="s">
        <v>2</v>
      </c>
      <c r="B33" s="63">
        <f>SUM(B31:B32)</f>
        <v>2082894</v>
      </c>
      <c r="C33" s="64">
        <f>SUM(C31:C32)</f>
        <v>2380233</v>
      </c>
      <c r="D33" s="63">
        <f>SUM(B33:C33)</f>
        <v>4463127</v>
      </c>
      <c r="E33" s="64">
        <f>SUM(E31:E32)</f>
        <v>1133975</v>
      </c>
      <c r="F33" s="64">
        <f>SUM(F31:F32)</f>
        <v>1275990</v>
      </c>
      <c r="G33" s="65">
        <f>SUM(E33:F33)</f>
        <v>2409965</v>
      </c>
      <c r="H33" s="66">
        <f>SUM(H31:H32)</f>
        <v>948919</v>
      </c>
      <c r="I33" s="64">
        <f>SUM(I31:I32)</f>
        <v>1104243</v>
      </c>
      <c r="J33" s="65">
        <f>SUM(H33:I33)</f>
        <v>2053162</v>
      </c>
      <c r="K33" s="67">
        <f t="shared" si="6"/>
        <v>54.44</v>
      </c>
      <c r="L33" s="68">
        <f t="shared" si="6"/>
        <v>53.61</v>
      </c>
      <c r="M33" s="67">
        <f t="shared" si="6"/>
        <v>54</v>
      </c>
      <c r="N33" s="36"/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G25:G26 D25:D26 G28:G33 D28:D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5" zoomScalePageLayoutView="0" workbookViewId="0" topLeftCell="A1">
      <pane xSplit="1" ySplit="4" topLeftCell="B5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L1" sqref="L1:M1"/>
    </sheetView>
  </sheetViews>
  <sheetFormatPr defaultColWidth="9.00390625" defaultRowHeight="13.5"/>
  <cols>
    <col min="1" max="1" width="12.75390625" style="39" customWidth="1"/>
    <col min="2" max="7" width="11.125" style="39" customWidth="1"/>
    <col min="8" max="9" width="11.00390625" style="39" customWidth="1"/>
    <col min="10" max="10" width="11.125" style="39" customWidth="1"/>
    <col min="11" max="13" width="9.625" style="39" customWidth="1"/>
    <col min="14" max="16384" width="9.00390625" style="39" customWidth="1"/>
  </cols>
  <sheetData>
    <row r="1" spans="1:13" ht="14.25" thickBot="1">
      <c r="A1" s="127" t="s">
        <v>71</v>
      </c>
      <c r="B1" s="128"/>
      <c r="L1" s="157" t="s">
        <v>100</v>
      </c>
      <c r="M1" s="157"/>
    </row>
    <row r="2" spans="1:13" ht="18" customHeight="1">
      <c r="A2" s="158" t="s">
        <v>3</v>
      </c>
      <c r="B2" s="156" t="s">
        <v>25</v>
      </c>
      <c r="C2" s="152"/>
      <c r="D2" s="161"/>
      <c r="E2" s="151" t="s">
        <v>26</v>
      </c>
      <c r="F2" s="152"/>
      <c r="G2" s="153"/>
      <c r="H2" s="151" t="s">
        <v>27</v>
      </c>
      <c r="I2" s="152"/>
      <c r="J2" s="153"/>
      <c r="K2" s="154" t="s">
        <v>28</v>
      </c>
      <c r="L2" s="155"/>
      <c r="M2" s="156"/>
    </row>
    <row r="3" spans="1:13" ht="13.5">
      <c r="A3" s="159"/>
      <c r="B3" s="88"/>
      <c r="C3" s="88"/>
      <c r="D3" s="129" t="s">
        <v>29</v>
      </c>
      <c r="E3" s="89"/>
      <c r="F3" s="88"/>
      <c r="G3" s="130" t="s">
        <v>29</v>
      </c>
      <c r="H3" s="89"/>
      <c r="I3" s="88"/>
      <c r="J3" s="130" t="s">
        <v>29</v>
      </c>
      <c r="K3" s="91"/>
      <c r="L3" s="91"/>
      <c r="M3" s="131" t="s">
        <v>65</v>
      </c>
    </row>
    <row r="4" spans="1:13" ht="15" customHeight="1">
      <c r="A4" s="160"/>
      <c r="B4" s="93" t="s">
        <v>31</v>
      </c>
      <c r="C4" s="94" t="s">
        <v>32</v>
      </c>
      <c r="D4" s="93" t="s">
        <v>33</v>
      </c>
      <c r="E4" s="94" t="s">
        <v>31</v>
      </c>
      <c r="F4" s="94" t="s">
        <v>32</v>
      </c>
      <c r="G4" s="95" t="s">
        <v>33</v>
      </c>
      <c r="H4" s="96" t="s">
        <v>31</v>
      </c>
      <c r="I4" s="94" t="s">
        <v>32</v>
      </c>
      <c r="J4" s="95" t="s">
        <v>33</v>
      </c>
      <c r="K4" s="93" t="s">
        <v>31</v>
      </c>
      <c r="L4" s="94" t="s">
        <v>32</v>
      </c>
      <c r="M4" s="97" t="s">
        <v>33</v>
      </c>
    </row>
    <row r="5" spans="1:13" ht="12.75" customHeight="1">
      <c r="A5" s="132" t="s">
        <v>95</v>
      </c>
      <c r="B5" s="46">
        <v>0</v>
      </c>
      <c r="C5" s="47">
        <v>0</v>
      </c>
      <c r="D5" s="46">
        <v>0</v>
      </c>
      <c r="E5" s="47">
        <v>0</v>
      </c>
      <c r="F5" s="47">
        <v>0</v>
      </c>
      <c r="G5" s="48">
        <v>0</v>
      </c>
      <c r="H5" s="49">
        <v>0</v>
      </c>
      <c r="I5" s="47">
        <v>0</v>
      </c>
      <c r="J5" s="48">
        <v>0</v>
      </c>
      <c r="K5" s="52">
        <v>0</v>
      </c>
      <c r="L5" s="50">
        <v>0</v>
      </c>
      <c r="M5" s="51">
        <v>0</v>
      </c>
    </row>
    <row r="6" spans="1:16" ht="12.75" customHeight="1">
      <c r="A6" s="132" t="s">
        <v>77</v>
      </c>
      <c r="B6" s="46">
        <v>3</v>
      </c>
      <c r="C6" s="47">
        <v>0</v>
      </c>
      <c r="D6" s="46">
        <v>3</v>
      </c>
      <c r="E6" s="47">
        <v>0</v>
      </c>
      <c r="F6" s="47">
        <v>0</v>
      </c>
      <c r="G6" s="48">
        <v>0</v>
      </c>
      <c r="H6" s="49">
        <v>3</v>
      </c>
      <c r="I6" s="47">
        <v>0</v>
      </c>
      <c r="J6" s="48">
        <v>3</v>
      </c>
      <c r="K6" s="52">
        <f aca="true" t="shared" si="0" ref="K6:K23">ROUND(E6/B6*100,2)</f>
        <v>0</v>
      </c>
      <c r="L6" s="50">
        <v>0</v>
      </c>
      <c r="M6" s="51">
        <f aca="true" t="shared" si="1" ref="M6:M23">ROUND(G6/D6*100,2)</f>
        <v>0</v>
      </c>
      <c r="N6" s="40"/>
      <c r="O6" s="40"/>
      <c r="P6" s="40"/>
    </row>
    <row r="7" spans="1:16" ht="12.75" customHeight="1">
      <c r="A7" s="132" t="s">
        <v>78</v>
      </c>
      <c r="B7" s="46">
        <v>1</v>
      </c>
      <c r="C7" s="47">
        <v>2</v>
      </c>
      <c r="D7" s="46">
        <v>3</v>
      </c>
      <c r="E7" s="47">
        <v>0</v>
      </c>
      <c r="F7" s="47">
        <v>0</v>
      </c>
      <c r="G7" s="48">
        <v>0</v>
      </c>
      <c r="H7" s="49">
        <v>1</v>
      </c>
      <c r="I7" s="47">
        <v>2</v>
      </c>
      <c r="J7" s="48">
        <v>3</v>
      </c>
      <c r="K7" s="52">
        <f>ROUND(E7/B7*100,2)</f>
        <v>0</v>
      </c>
      <c r="L7" s="50">
        <f aca="true" t="shared" si="2" ref="L7:L23">ROUND(F7/C7*100,2)</f>
        <v>0</v>
      </c>
      <c r="M7" s="51">
        <f t="shared" si="1"/>
        <v>0</v>
      </c>
      <c r="N7" s="40"/>
      <c r="O7" s="40"/>
      <c r="P7" s="40"/>
    </row>
    <row r="8" spans="1:16" ht="12.75" customHeight="1">
      <c r="A8" s="132" t="s">
        <v>79</v>
      </c>
      <c r="B8" s="46">
        <v>0</v>
      </c>
      <c r="C8" s="47">
        <v>1</v>
      </c>
      <c r="D8" s="46">
        <v>1</v>
      </c>
      <c r="E8" s="47">
        <v>0</v>
      </c>
      <c r="F8" s="47">
        <v>1</v>
      </c>
      <c r="G8" s="48">
        <v>1</v>
      </c>
      <c r="H8" s="49">
        <v>0</v>
      </c>
      <c r="I8" s="47">
        <v>0</v>
      </c>
      <c r="J8" s="48">
        <v>0</v>
      </c>
      <c r="K8" s="52">
        <v>0</v>
      </c>
      <c r="L8" s="50">
        <f t="shared" si="2"/>
        <v>100</v>
      </c>
      <c r="M8" s="51">
        <f t="shared" si="1"/>
        <v>100</v>
      </c>
      <c r="O8" s="40"/>
      <c r="P8" s="40"/>
    </row>
    <row r="9" spans="1:13" ht="12.75" customHeight="1">
      <c r="A9" s="132" t="s">
        <v>80</v>
      </c>
      <c r="B9" s="46">
        <v>3</v>
      </c>
      <c r="C9" s="47">
        <v>4</v>
      </c>
      <c r="D9" s="46">
        <v>7</v>
      </c>
      <c r="E9" s="47">
        <v>1</v>
      </c>
      <c r="F9" s="47">
        <v>1</v>
      </c>
      <c r="G9" s="48">
        <v>2</v>
      </c>
      <c r="H9" s="49">
        <v>2</v>
      </c>
      <c r="I9" s="47">
        <v>3</v>
      </c>
      <c r="J9" s="48">
        <v>5</v>
      </c>
      <c r="K9" s="52">
        <f t="shared" si="0"/>
        <v>33.33</v>
      </c>
      <c r="L9" s="50">
        <f t="shared" si="2"/>
        <v>25</v>
      </c>
      <c r="M9" s="51">
        <f t="shared" si="1"/>
        <v>28.57</v>
      </c>
    </row>
    <row r="10" spans="1:13" ht="12.75" customHeight="1">
      <c r="A10" s="132" t="s">
        <v>81</v>
      </c>
      <c r="B10" s="46">
        <v>0</v>
      </c>
      <c r="C10" s="47">
        <v>1</v>
      </c>
      <c r="D10" s="46">
        <v>1</v>
      </c>
      <c r="E10" s="47">
        <v>0</v>
      </c>
      <c r="F10" s="47">
        <v>0</v>
      </c>
      <c r="G10" s="48">
        <v>0</v>
      </c>
      <c r="H10" s="49">
        <v>0</v>
      </c>
      <c r="I10" s="47">
        <v>1</v>
      </c>
      <c r="J10" s="48">
        <v>1</v>
      </c>
      <c r="K10" s="52">
        <v>0</v>
      </c>
      <c r="L10" s="50">
        <f t="shared" si="2"/>
        <v>0</v>
      </c>
      <c r="M10" s="51">
        <f t="shared" si="1"/>
        <v>0</v>
      </c>
    </row>
    <row r="11" spans="1:13" ht="12.75" customHeight="1">
      <c r="A11" s="132" t="s">
        <v>82</v>
      </c>
      <c r="B11" s="46">
        <v>0</v>
      </c>
      <c r="C11" s="47">
        <v>0</v>
      </c>
      <c r="D11" s="46">
        <v>0</v>
      </c>
      <c r="E11" s="47">
        <v>0</v>
      </c>
      <c r="F11" s="47">
        <v>0</v>
      </c>
      <c r="G11" s="48">
        <v>0</v>
      </c>
      <c r="H11" s="49">
        <v>0</v>
      </c>
      <c r="I11" s="47">
        <v>0</v>
      </c>
      <c r="J11" s="48">
        <v>0</v>
      </c>
      <c r="K11" s="52">
        <v>0</v>
      </c>
      <c r="L11" s="50">
        <v>0</v>
      </c>
      <c r="M11" s="51">
        <v>0</v>
      </c>
    </row>
    <row r="12" spans="1:16" ht="12.75" customHeight="1">
      <c r="A12" s="132" t="s">
        <v>83</v>
      </c>
      <c r="B12" s="46">
        <v>2</v>
      </c>
      <c r="C12" s="47">
        <v>1</v>
      </c>
      <c r="D12" s="46">
        <v>3</v>
      </c>
      <c r="E12" s="47">
        <v>1</v>
      </c>
      <c r="F12" s="47">
        <v>0</v>
      </c>
      <c r="G12" s="48">
        <v>1</v>
      </c>
      <c r="H12" s="49">
        <v>1</v>
      </c>
      <c r="I12" s="47">
        <v>1</v>
      </c>
      <c r="J12" s="48">
        <v>2</v>
      </c>
      <c r="K12" s="52">
        <f t="shared" si="0"/>
        <v>50</v>
      </c>
      <c r="L12" s="50">
        <f t="shared" si="2"/>
        <v>0</v>
      </c>
      <c r="M12" s="51">
        <f t="shared" si="1"/>
        <v>33.33</v>
      </c>
      <c r="N12" s="40"/>
      <c r="O12" s="40"/>
      <c r="P12" s="40"/>
    </row>
    <row r="13" spans="1:16" ht="12.75" customHeight="1">
      <c r="A13" s="132" t="s">
        <v>84</v>
      </c>
      <c r="B13" s="46">
        <v>1</v>
      </c>
      <c r="C13" s="47">
        <v>1</v>
      </c>
      <c r="D13" s="46">
        <v>2</v>
      </c>
      <c r="E13" s="47">
        <v>0</v>
      </c>
      <c r="F13" s="47">
        <v>0</v>
      </c>
      <c r="G13" s="48">
        <v>0</v>
      </c>
      <c r="H13" s="49">
        <v>1</v>
      </c>
      <c r="I13" s="47">
        <v>1</v>
      </c>
      <c r="J13" s="48">
        <v>2</v>
      </c>
      <c r="K13" s="52">
        <f t="shared" si="0"/>
        <v>0</v>
      </c>
      <c r="L13" s="50">
        <f t="shared" si="2"/>
        <v>0</v>
      </c>
      <c r="M13" s="51">
        <f t="shared" si="1"/>
        <v>0</v>
      </c>
      <c r="N13" s="40"/>
      <c r="O13" s="40"/>
      <c r="P13" s="40"/>
    </row>
    <row r="14" spans="1:16" ht="12.75" customHeight="1">
      <c r="A14" s="132" t="s">
        <v>85</v>
      </c>
      <c r="B14" s="46">
        <v>5</v>
      </c>
      <c r="C14" s="47">
        <v>9</v>
      </c>
      <c r="D14" s="46">
        <v>14</v>
      </c>
      <c r="E14" s="47">
        <v>1</v>
      </c>
      <c r="F14" s="47">
        <v>2</v>
      </c>
      <c r="G14" s="48">
        <v>3</v>
      </c>
      <c r="H14" s="49">
        <v>4</v>
      </c>
      <c r="I14" s="47">
        <v>7</v>
      </c>
      <c r="J14" s="48">
        <v>11</v>
      </c>
      <c r="K14" s="52">
        <f t="shared" si="0"/>
        <v>20</v>
      </c>
      <c r="L14" s="50">
        <f t="shared" si="2"/>
        <v>22.22</v>
      </c>
      <c r="M14" s="51">
        <f t="shared" si="1"/>
        <v>21.43</v>
      </c>
      <c r="N14" s="40"/>
      <c r="O14" s="40"/>
      <c r="P14" s="40"/>
    </row>
    <row r="15" spans="1:16" ht="12.75" customHeight="1">
      <c r="A15" s="132" t="s">
        <v>86</v>
      </c>
      <c r="B15" s="46">
        <v>2</v>
      </c>
      <c r="C15" s="47">
        <v>3</v>
      </c>
      <c r="D15" s="46">
        <v>5</v>
      </c>
      <c r="E15" s="47">
        <v>0</v>
      </c>
      <c r="F15" s="47">
        <v>0</v>
      </c>
      <c r="G15" s="48">
        <v>0</v>
      </c>
      <c r="H15" s="49">
        <v>2</v>
      </c>
      <c r="I15" s="47">
        <v>3</v>
      </c>
      <c r="J15" s="48">
        <v>5</v>
      </c>
      <c r="K15" s="52">
        <f t="shared" si="0"/>
        <v>0</v>
      </c>
      <c r="L15" s="50">
        <f t="shared" si="2"/>
        <v>0</v>
      </c>
      <c r="M15" s="51">
        <f t="shared" si="1"/>
        <v>0</v>
      </c>
      <c r="N15" s="40"/>
      <c r="O15" s="40"/>
      <c r="P15" s="40"/>
    </row>
    <row r="16" spans="1:16" ht="12.75" customHeight="1">
      <c r="A16" s="132" t="s">
        <v>87</v>
      </c>
      <c r="B16" s="46">
        <v>2</v>
      </c>
      <c r="C16" s="47">
        <v>1</v>
      </c>
      <c r="D16" s="46">
        <v>3</v>
      </c>
      <c r="E16" s="47">
        <v>0</v>
      </c>
      <c r="F16" s="47">
        <v>0</v>
      </c>
      <c r="G16" s="48">
        <v>0</v>
      </c>
      <c r="H16" s="49">
        <v>2</v>
      </c>
      <c r="I16" s="47">
        <v>1</v>
      </c>
      <c r="J16" s="48">
        <v>3</v>
      </c>
      <c r="K16" s="52">
        <f t="shared" si="0"/>
        <v>0</v>
      </c>
      <c r="L16" s="50">
        <f t="shared" si="2"/>
        <v>0</v>
      </c>
      <c r="M16" s="51">
        <f t="shared" si="1"/>
        <v>0</v>
      </c>
      <c r="N16" s="40"/>
      <c r="O16" s="40"/>
      <c r="P16" s="40"/>
    </row>
    <row r="17" spans="1:13" ht="12.75" customHeight="1">
      <c r="A17" s="132" t="s">
        <v>88</v>
      </c>
      <c r="B17" s="46">
        <v>0</v>
      </c>
      <c r="C17" s="47">
        <v>0</v>
      </c>
      <c r="D17" s="46">
        <v>0</v>
      </c>
      <c r="E17" s="47">
        <v>0</v>
      </c>
      <c r="F17" s="47">
        <v>0</v>
      </c>
      <c r="G17" s="48">
        <v>0</v>
      </c>
      <c r="H17" s="49">
        <v>0</v>
      </c>
      <c r="I17" s="47">
        <v>0</v>
      </c>
      <c r="J17" s="48">
        <v>0</v>
      </c>
      <c r="K17" s="52">
        <v>0</v>
      </c>
      <c r="L17" s="50">
        <v>0</v>
      </c>
      <c r="M17" s="51">
        <v>0</v>
      </c>
    </row>
    <row r="18" spans="1:13" ht="12.75" customHeight="1">
      <c r="A18" s="132" t="s">
        <v>89</v>
      </c>
      <c r="B18" s="46">
        <v>0</v>
      </c>
      <c r="C18" s="47">
        <v>0</v>
      </c>
      <c r="D18" s="46">
        <v>0</v>
      </c>
      <c r="E18" s="47">
        <v>0</v>
      </c>
      <c r="F18" s="47">
        <v>0</v>
      </c>
      <c r="G18" s="48">
        <v>0</v>
      </c>
      <c r="H18" s="49">
        <v>0</v>
      </c>
      <c r="I18" s="47">
        <v>0</v>
      </c>
      <c r="J18" s="48">
        <v>0</v>
      </c>
      <c r="K18" s="52">
        <v>0</v>
      </c>
      <c r="L18" s="50">
        <v>0</v>
      </c>
      <c r="M18" s="51">
        <v>0</v>
      </c>
    </row>
    <row r="19" spans="1:16" ht="12.75" customHeight="1">
      <c r="A19" s="132" t="s">
        <v>90</v>
      </c>
      <c r="B19" s="46">
        <v>0</v>
      </c>
      <c r="C19" s="47">
        <v>1</v>
      </c>
      <c r="D19" s="46">
        <v>1</v>
      </c>
      <c r="E19" s="47">
        <v>0</v>
      </c>
      <c r="F19" s="47">
        <v>0</v>
      </c>
      <c r="G19" s="48">
        <v>0</v>
      </c>
      <c r="H19" s="49">
        <v>0</v>
      </c>
      <c r="I19" s="47">
        <v>1</v>
      </c>
      <c r="J19" s="48">
        <v>1</v>
      </c>
      <c r="K19" s="52">
        <v>0</v>
      </c>
      <c r="L19" s="50">
        <f t="shared" si="2"/>
        <v>0</v>
      </c>
      <c r="M19" s="51">
        <f t="shared" si="1"/>
        <v>0</v>
      </c>
      <c r="N19" s="40"/>
      <c r="O19" s="40"/>
      <c r="P19" s="40"/>
    </row>
    <row r="20" spans="1:16" ht="12.75" customHeight="1">
      <c r="A20" s="132" t="s">
        <v>91</v>
      </c>
      <c r="B20" s="46">
        <v>0</v>
      </c>
      <c r="C20" s="47">
        <v>1</v>
      </c>
      <c r="D20" s="46">
        <v>1</v>
      </c>
      <c r="E20" s="47">
        <v>0</v>
      </c>
      <c r="F20" s="47">
        <v>0</v>
      </c>
      <c r="G20" s="48">
        <v>0</v>
      </c>
      <c r="H20" s="49">
        <v>0</v>
      </c>
      <c r="I20" s="47">
        <v>1</v>
      </c>
      <c r="J20" s="48">
        <v>1</v>
      </c>
      <c r="K20" s="52">
        <v>0</v>
      </c>
      <c r="L20" s="50">
        <f t="shared" si="2"/>
        <v>0</v>
      </c>
      <c r="M20" s="51">
        <f t="shared" si="1"/>
        <v>0</v>
      </c>
      <c r="N20" s="40"/>
      <c r="O20" s="40"/>
      <c r="P20" s="40"/>
    </row>
    <row r="21" spans="1:13" ht="12.75" customHeight="1">
      <c r="A21" s="132" t="s">
        <v>92</v>
      </c>
      <c r="B21" s="46">
        <v>0</v>
      </c>
      <c r="C21" s="47">
        <v>0</v>
      </c>
      <c r="D21" s="46">
        <v>0</v>
      </c>
      <c r="E21" s="47">
        <v>0</v>
      </c>
      <c r="F21" s="47">
        <v>0</v>
      </c>
      <c r="G21" s="48">
        <v>0</v>
      </c>
      <c r="H21" s="49">
        <v>0</v>
      </c>
      <c r="I21" s="47">
        <v>0</v>
      </c>
      <c r="J21" s="48">
        <v>0</v>
      </c>
      <c r="K21" s="52">
        <v>0</v>
      </c>
      <c r="L21" s="50">
        <v>0</v>
      </c>
      <c r="M21" s="51">
        <v>0</v>
      </c>
    </row>
    <row r="22" spans="1:16" ht="12.75" customHeight="1">
      <c r="A22" s="132" t="s">
        <v>93</v>
      </c>
      <c r="B22" s="46">
        <v>2</v>
      </c>
      <c r="C22" s="47">
        <v>8</v>
      </c>
      <c r="D22" s="46">
        <v>10</v>
      </c>
      <c r="E22" s="47">
        <v>1</v>
      </c>
      <c r="F22" s="47">
        <v>1</v>
      </c>
      <c r="G22" s="48">
        <v>2</v>
      </c>
      <c r="H22" s="49">
        <v>1</v>
      </c>
      <c r="I22" s="47">
        <v>7</v>
      </c>
      <c r="J22" s="48">
        <v>8</v>
      </c>
      <c r="K22" s="52">
        <f t="shared" si="0"/>
        <v>50</v>
      </c>
      <c r="L22" s="50">
        <f t="shared" si="2"/>
        <v>12.5</v>
      </c>
      <c r="M22" s="53">
        <f t="shared" si="1"/>
        <v>20</v>
      </c>
      <c r="N22" s="40"/>
      <c r="O22" s="40"/>
      <c r="P22" s="40"/>
    </row>
    <row r="23" spans="1:13" ht="12.75" customHeight="1">
      <c r="A23" s="132" t="s">
        <v>94</v>
      </c>
      <c r="B23" s="46">
        <v>1</v>
      </c>
      <c r="C23" s="47">
        <v>5</v>
      </c>
      <c r="D23" s="46">
        <v>6</v>
      </c>
      <c r="E23" s="47">
        <v>0</v>
      </c>
      <c r="F23" s="47">
        <v>0</v>
      </c>
      <c r="G23" s="48">
        <v>0</v>
      </c>
      <c r="H23" s="49">
        <v>1</v>
      </c>
      <c r="I23" s="47">
        <v>5</v>
      </c>
      <c r="J23" s="48">
        <v>6</v>
      </c>
      <c r="K23" s="52">
        <f t="shared" si="0"/>
        <v>0</v>
      </c>
      <c r="L23" s="50">
        <f t="shared" si="2"/>
        <v>0</v>
      </c>
      <c r="M23" s="53">
        <f t="shared" si="1"/>
        <v>0</v>
      </c>
    </row>
    <row r="24" spans="1:13" ht="12.75" customHeight="1">
      <c r="A24" s="132"/>
      <c r="B24" s="46"/>
      <c r="C24" s="47"/>
      <c r="D24" s="46"/>
      <c r="E24" s="47"/>
      <c r="F24" s="47"/>
      <c r="G24" s="48"/>
      <c r="H24" s="49"/>
      <c r="I24" s="47"/>
      <c r="J24" s="48"/>
      <c r="K24" s="52"/>
      <c r="L24" s="50"/>
      <c r="M24" s="53"/>
    </row>
    <row r="25" spans="1:13" ht="12.75" customHeight="1">
      <c r="A25" s="132" t="s">
        <v>23</v>
      </c>
      <c r="B25" s="46">
        <f>SUM(B5:B23)</f>
        <v>22</v>
      </c>
      <c r="C25" s="47">
        <f>SUM(C5:C23)</f>
        <v>38</v>
      </c>
      <c r="D25" s="46">
        <f>SUM(B25:C25)</f>
        <v>60</v>
      </c>
      <c r="E25" s="47">
        <f>SUM(E5:E23)</f>
        <v>4</v>
      </c>
      <c r="F25" s="47">
        <f>SUM(F5:F23)</f>
        <v>5</v>
      </c>
      <c r="G25" s="48">
        <f>SUM(E25:F25)</f>
        <v>9</v>
      </c>
      <c r="H25" s="49">
        <f>SUM(H5:H23)</f>
        <v>18</v>
      </c>
      <c r="I25" s="47">
        <f>SUM(I5:I23)</f>
        <v>33</v>
      </c>
      <c r="J25" s="48">
        <f>SUM(H25:I25)</f>
        <v>51</v>
      </c>
      <c r="K25" s="52">
        <f>ROUND(E25/B25*100,2)</f>
        <v>18.18</v>
      </c>
      <c r="L25" s="50">
        <f>ROUND(F25/C25*100,2)</f>
        <v>13.16</v>
      </c>
      <c r="M25" s="53">
        <f>ROUND(G25/D25*100,2)</f>
        <v>15</v>
      </c>
    </row>
    <row r="26" spans="1:13" ht="12.75" customHeight="1">
      <c r="A26" s="132"/>
      <c r="B26" s="46"/>
      <c r="C26" s="47"/>
      <c r="D26" s="46"/>
      <c r="E26" s="47"/>
      <c r="F26" s="47"/>
      <c r="G26" s="48"/>
      <c r="H26" s="49"/>
      <c r="I26" s="47"/>
      <c r="J26" s="48"/>
      <c r="K26" s="52"/>
      <c r="L26" s="50"/>
      <c r="M26" s="53"/>
    </row>
    <row r="27" spans="1:13" ht="12.75" customHeight="1">
      <c r="A27" s="132" t="s">
        <v>0</v>
      </c>
      <c r="B27" s="46">
        <v>17</v>
      </c>
      <c r="C27" s="47">
        <v>36</v>
      </c>
      <c r="D27" s="48">
        <v>53</v>
      </c>
      <c r="E27" s="47">
        <v>4</v>
      </c>
      <c r="F27" s="47">
        <v>6</v>
      </c>
      <c r="G27" s="48">
        <v>10</v>
      </c>
      <c r="H27" s="49">
        <v>13</v>
      </c>
      <c r="I27" s="47">
        <v>30</v>
      </c>
      <c r="J27" s="48">
        <v>43</v>
      </c>
      <c r="K27" s="52">
        <f>ROUND(E27/B27*100,2)</f>
        <v>23.53</v>
      </c>
      <c r="L27" s="50">
        <f>ROUND(F27/C27*100,2)</f>
        <v>16.67</v>
      </c>
      <c r="M27" s="53">
        <f>ROUND(G27/D27*100,2)</f>
        <v>18.87</v>
      </c>
    </row>
    <row r="28" spans="1:13" ht="12.75" customHeight="1">
      <c r="A28" s="132"/>
      <c r="B28" s="46"/>
      <c r="C28" s="47"/>
      <c r="D28" s="46"/>
      <c r="E28" s="47"/>
      <c r="F28" s="47"/>
      <c r="G28" s="48"/>
      <c r="H28" s="49"/>
      <c r="I28" s="47"/>
      <c r="J28" s="48"/>
      <c r="K28" s="52"/>
      <c r="L28" s="50"/>
      <c r="M28" s="53"/>
    </row>
    <row r="29" spans="1:13" ht="12.75" customHeight="1">
      <c r="A29" s="135" t="s">
        <v>102</v>
      </c>
      <c r="B29" s="49">
        <f>SUM(B25,B27)</f>
        <v>39</v>
      </c>
      <c r="C29" s="47">
        <f>SUM(C25,C27)</f>
        <v>74</v>
      </c>
      <c r="D29" s="46">
        <f>SUM(B29:C29)</f>
        <v>113</v>
      </c>
      <c r="E29" s="47">
        <f>SUM(E25,E27)</f>
        <v>8</v>
      </c>
      <c r="F29" s="47">
        <f>SUM(F25,F27)</f>
        <v>11</v>
      </c>
      <c r="G29" s="48">
        <f>SUM(E29:F29)</f>
        <v>19</v>
      </c>
      <c r="H29" s="49">
        <f>SUM(H25,H27)</f>
        <v>31</v>
      </c>
      <c r="I29" s="47">
        <f>SUM(I25,I27)</f>
        <v>63</v>
      </c>
      <c r="J29" s="48">
        <f>SUM(H29:I29)</f>
        <v>94</v>
      </c>
      <c r="K29" s="52">
        <f>ROUND(E29/B29*100,2)</f>
        <v>20.51</v>
      </c>
      <c r="L29" s="50">
        <f>ROUND(F29/C29*100,2)</f>
        <v>14.86</v>
      </c>
      <c r="M29" s="53">
        <f>ROUND(G29/D29*100,2)</f>
        <v>16.81</v>
      </c>
    </row>
    <row r="30" spans="1:13" ht="12.75" customHeight="1">
      <c r="A30" s="132"/>
      <c r="B30" s="46"/>
      <c r="C30" s="47"/>
      <c r="D30" s="46"/>
      <c r="E30" s="47"/>
      <c r="F30" s="47"/>
      <c r="G30" s="48"/>
      <c r="H30" s="49"/>
      <c r="I30" s="47"/>
      <c r="J30" s="48"/>
      <c r="K30" s="52"/>
      <c r="L30" s="50"/>
      <c r="M30" s="53"/>
    </row>
    <row r="31" spans="1:13" ht="12.75" customHeight="1">
      <c r="A31" s="132" t="s">
        <v>24</v>
      </c>
      <c r="B31" s="46">
        <v>298</v>
      </c>
      <c r="C31" s="47">
        <v>388</v>
      </c>
      <c r="D31" s="46">
        <v>686</v>
      </c>
      <c r="E31" s="47">
        <v>25</v>
      </c>
      <c r="F31" s="47">
        <v>43</v>
      </c>
      <c r="G31" s="48">
        <v>68</v>
      </c>
      <c r="H31" s="49">
        <v>273</v>
      </c>
      <c r="I31" s="47">
        <v>345</v>
      </c>
      <c r="J31" s="48">
        <v>618</v>
      </c>
      <c r="K31" s="52">
        <f aca="true" t="shared" si="3" ref="K31:M33">ROUND(E31/B31*100,2)</f>
        <v>8.39</v>
      </c>
      <c r="L31" s="50">
        <f t="shared" si="3"/>
        <v>11.08</v>
      </c>
      <c r="M31" s="53">
        <f t="shared" si="3"/>
        <v>9.91</v>
      </c>
    </row>
    <row r="32" spans="1:13" ht="12.75" customHeight="1">
      <c r="A32" s="132" t="s">
        <v>1</v>
      </c>
      <c r="B32" s="46">
        <v>665</v>
      </c>
      <c r="C32" s="47">
        <v>1099</v>
      </c>
      <c r="D32" s="46">
        <v>1764</v>
      </c>
      <c r="E32" s="47">
        <v>150</v>
      </c>
      <c r="F32" s="47">
        <v>209</v>
      </c>
      <c r="G32" s="48">
        <v>359</v>
      </c>
      <c r="H32" s="49">
        <v>515</v>
      </c>
      <c r="I32" s="47">
        <v>890</v>
      </c>
      <c r="J32" s="48">
        <v>1405</v>
      </c>
      <c r="K32" s="52">
        <f t="shared" si="3"/>
        <v>22.56</v>
      </c>
      <c r="L32" s="50">
        <f t="shared" si="3"/>
        <v>19.02</v>
      </c>
      <c r="M32" s="53">
        <f t="shared" si="3"/>
        <v>20.35</v>
      </c>
    </row>
    <row r="33" spans="1:13" ht="12.75" customHeight="1" thickBot="1">
      <c r="A33" s="133" t="s">
        <v>2</v>
      </c>
      <c r="B33" s="69">
        <f>SUM(B31:B32)</f>
        <v>963</v>
      </c>
      <c r="C33" s="70">
        <f>SUM(C31:C32)</f>
        <v>1487</v>
      </c>
      <c r="D33" s="69">
        <f>SUM(B33:C33)</f>
        <v>2450</v>
      </c>
      <c r="E33" s="70">
        <f>SUM(E31:E32)</f>
        <v>175</v>
      </c>
      <c r="F33" s="70">
        <f>SUM(F31:F32)</f>
        <v>252</v>
      </c>
      <c r="G33" s="71">
        <f>SUM(E33:F33)</f>
        <v>427</v>
      </c>
      <c r="H33" s="72">
        <f>SUM(H31:H32)</f>
        <v>788</v>
      </c>
      <c r="I33" s="70">
        <f>SUM(I31:I32)</f>
        <v>1235</v>
      </c>
      <c r="J33" s="71">
        <f>SUM(H33:I33)</f>
        <v>2023</v>
      </c>
      <c r="K33" s="73">
        <f t="shared" si="3"/>
        <v>18.17</v>
      </c>
      <c r="L33" s="74">
        <f t="shared" si="3"/>
        <v>16.95</v>
      </c>
      <c r="M33" s="75">
        <f t="shared" si="3"/>
        <v>17.43</v>
      </c>
    </row>
  </sheetData>
  <sheetProtection/>
  <mergeCells count="6">
    <mergeCell ref="L1:M1"/>
    <mergeCell ref="A2:A4"/>
    <mergeCell ref="B2:D2"/>
    <mergeCell ref="E2:G2"/>
    <mergeCell ref="H2:J2"/>
    <mergeCell ref="K2:M2"/>
  </mergeCells>
  <printOptions/>
  <pageMargins left="0.7874015748031497" right="0.7874015748031497" top="1.1811023622047245" bottom="1.1811023622047245" header="0.5118110236220472" footer="0.5118110236220472"/>
  <pageSetup fitToHeight="1" fitToWidth="1" horizontalDpi="600" verticalDpi="600" orientation="landscape" paperSize="9" scale="94" r:id="rId1"/>
  <ignoredErrors>
    <ignoredError sqref="D25:D26 G25:G26 D28:D30 G28:G30 D33 G33" formula="1"/>
    <ignoredError sqref="K24:M25 L7:M7 K9:M9 L8:M8 K12:M16 L20:M20 K6 M6 L10:M10 L19:M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pane xSplit="1" ySplit="6" topLeftCell="B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S2" sqref="S2:T2"/>
    </sheetView>
  </sheetViews>
  <sheetFormatPr defaultColWidth="9.00390625" defaultRowHeight="13.5"/>
  <cols>
    <col min="1" max="1" width="12.75390625" style="117" customWidth="1"/>
    <col min="2" max="13" width="8.625" style="117" customWidth="1"/>
    <col min="14" max="17" width="9.625" style="117" customWidth="1"/>
    <col min="18" max="20" width="7.375" style="117" customWidth="1"/>
    <col min="21" max="16384" width="9.00390625" style="117" customWidth="1"/>
  </cols>
  <sheetData>
    <row r="1" spans="1:20" ht="13.5">
      <c r="A1" s="186" t="s">
        <v>72</v>
      </c>
      <c r="B1" s="186"/>
      <c r="C1" s="186"/>
      <c r="P1" s="118"/>
      <c r="Q1" s="118"/>
      <c r="S1" s="118"/>
      <c r="T1" s="118"/>
    </row>
    <row r="2" spans="1:20" ht="18.75" customHeight="1" thickBot="1">
      <c r="A2" s="187"/>
      <c r="B2" s="187"/>
      <c r="C2" s="187"/>
      <c r="S2" s="181" t="s">
        <v>100</v>
      </c>
      <c r="T2" s="181"/>
    </row>
    <row r="3" spans="1:20" ht="13.5" customHeight="1">
      <c r="A3" s="188" t="s">
        <v>55</v>
      </c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6</v>
      </c>
      <c r="H3" s="111">
        <v>7</v>
      </c>
      <c r="I3" s="111">
        <v>8</v>
      </c>
      <c r="J3" s="111">
        <v>9</v>
      </c>
      <c r="K3" s="111">
        <v>10</v>
      </c>
      <c r="L3" s="111">
        <v>11</v>
      </c>
      <c r="M3" s="111">
        <v>12</v>
      </c>
      <c r="N3" s="173" t="s">
        <v>35</v>
      </c>
      <c r="O3" s="173" t="s">
        <v>36</v>
      </c>
      <c r="P3" s="173" t="s">
        <v>37</v>
      </c>
      <c r="Q3" s="173" t="s">
        <v>38</v>
      </c>
      <c r="R3" s="175" t="s">
        <v>97</v>
      </c>
      <c r="S3" s="176"/>
      <c r="T3" s="177"/>
    </row>
    <row r="4" spans="1:20" ht="12" customHeight="1">
      <c r="A4" s="189"/>
      <c r="B4" s="112"/>
      <c r="C4" s="112" t="s">
        <v>63</v>
      </c>
      <c r="D4" s="112"/>
      <c r="E4" s="112"/>
      <c r="F4" s="113"/>
      <c r="G4" s="113"/>
      <c r="H4" s="141" t="s">
        <v>63</v>
      </c>
      <c r="I4" s="140"/>
      <c r="J4" s="140"/>
      <c r="K4" s="142" t="s">
        <v>63</v>
      </c>
      <c r="L4" s="140"/>
      <c r="M4" s="140"/>
      <c r="N4" s="191"/>
      <c r="O4" s="174"/>
      <c r="P4" s="174"/>
      <c r="Q4" s="174"/>
      <c r="R4" s="178"/>
      <c r="S4" s="179"/>
      <c r="T4" s="180"/>
    </row>
    <row r="5" spans="1:20" ht="15.75" customHeight="1">
      <c r="A5" s="189"/>
      <c r="B5" s="138" t="s">
        <v>103</v>
      </c>
      <c r="C5" s="138" t="s">
        <v>104</v>
      </c>
      <c r="D5" s="138" t="s">
        <v>105</v>
      </c>
      <c r="E5" s="138" t="s">
        <v>106</v>
      </c>
      <c r="F5" s="138" t="s">
        <v>107</v>
      </c>
      <c r="G5" s="138" t="s">
        <v>108</v>
      </c>
      <c r="H5" s="138" t="s">
        <v>114</v>
      </c>
      <c r="I5" s="138" t="s">
        <v>115</v>
      </c>
      <c r="J5" s="138" t="s">
        <v>116</v>
      </c>
      <c r="K5" s="138" t="s">
        <v>117</v>
      </c>
      <c r="L5" s="138" t="s">
        <v>118</v>
      </c>
      <c r="M5" s="138" t="s">
        <v>119</v>
      </c>
      <c r="N5" s="174"/>
      <c r="O5" s="174"/>
      <c r="P5" s="174"/>
      <c r="Q5" s="174"/>
      <c r="R5" s="182" t="s">
        <v>39</v>
      </c>
      <c r="S5" s="182" t="s">
        <v>40</v>
      </c>
      <c r="T5" s="184" t="s">
        <v>41</v>
      </c>
    </row>
    <row r="6" spans="1:20" ht="18.75" customHeight="1">
      <c r="A6" s="190"/>
      <c r="B6" s="139" t="s">
        <v>109</v>
      </c>
      <c r="C6" s="139" t="s">
        <v>110</v>
      </c>
      <c r="D6" s="139" t="s">
        <v>111</v>
      </c>
      <c r="E6" s="139" t="s">
        <v>111</v>
      </c>
      <c r="F6" s="139" t="s">
        <v>112</v>
      </c>
      <c r="G6" s="139" t="s">
        <v>113</v>
      </c>
      <c r="H6" s="139" t="s">
        <v>110</v>
      </c>
      <c r="I6" s="139" t="s">
        <v>120</v>
      </c>
      <c r="J6" s="139" t="s">
        <v>121</v>
      </c>
      <c r="K6" s="139" t="s">
        <v>122</v>
      </c>
      <c r="L6" s="139" t="s">
        <v>122</v>
      </c>
      <c r="M6" s="139" t="s">
        <v>111</v>
      </c>
      <c r="N6" s="114" t="s">
        <v>44</v>
      </c>
      <c r="O6" s="114" t="s">
        <v>42</v>
      </c>
      <c r="P6" s="115" t="s">
        <v>43</v>
      </c>
      <c r="Q6" s="116" t="s">
        <v>45</v>
      </c>
      <c r="R6" s="183"/>
      <c r="S6" s="183"/>
      <c r="T6" s="185"/>
    </row>
    <row r="7" spans="1:20" ht="18" customHeight="1">
      <c r="A7" s="119" t="s">
        <v>95</v>
      </c>
      <c r="B7" s="76">
        <v>13</v>
      </c>
      <c r="C7" s="76">
        <v>225</v>
      </c>
      <c r="D7" s="76">
        <v>8</v>
      </c>
      <c r="E7" s="76">
        <v>6</v>
      </c>
      <c r="F7" s="76">
        <v>2</v>
      </c>
      <c r="G7" s="76">
        <v>25</v>
      </c>
      <c r="H7" s="76">
        <v>151</v>
      </c>
      <c r="I7" s="76">
        <v>16</v>
      </c>
      <c r="J7" s="76">
        <v>24</v>
      </c>
      <c r="K7" s="76">
        <v>153</v>
      </c>
      <c r="L7" s="76">
        <v>116</v>
      </c>
      <c r="M7" s="76">
        <v>5</v>
      </c>
      <c r="N7" s="76">
        <f>SUM(B7:M7)</f>
        <v>744</v>
      </c>
      <c r="O7" s="77">
        <v>42</v>
      </c>
      <c r="P7" s="76">
        <f>SUM(N7:O7)</f>
        <v>786</v>
      </c>
      <c r="Q7" s="76">
        <v>786</v>
      </c>
      <c r="R7" s="120">
        <v>0</v>
      </c>
      <c r="S7" s="120">
        <v>0</v>
      </c>
      <c r="T7" s="121">
        <v>0</v>
      </c>
    </row>
    <row r="8" spans="1:20" ht="18" customHeight="1">
      <c r="A8" s="119" t="s">
        <v>77</v>
      </c>
      <c r="B8" s="76">
        <v>33</v>
      </c>
      <c r="C8" s="76">
        <v>467</v>
      </c>
      <c r="D8" s="76">
        <v>7</v>
      </c>
      <c r="E8" s="76">
        <v>12</v>
      </c>
      <c r="F8" s="76">
        <v>18</v>
      </c>
      <c r="G8" s="76">
        <v>123</v>
      </c>
      <c r="H8" s="76">
        <v>288</v>
      </c>
      <c r="I8" s="76">
        <v>6</v>
      </c>
      <c r="J8" s="76">
        <v>35</v>
      </c>
      <c r="K8" s="76">
        <v>246</v>
      </c>
      <c r="L8" s="76">
        <v>222</v>
      </c>
      <c r="M8" s="76">
        <v>14</v>
      </c>
      <c r="N8" s="76">
        <f aca="true" t="shared" si="0" ref="N8:N25">SUM(B8:M8)</f>
        <v>1471</v>
      </c>
      <c r="O8" s="77">
        <v>44</v>
      </c>
      <c r="P8" s="76">
        <f aca="true" t="shared" si="1" ref="P8:P25">SUM(N8:O8)</f>
        <v>1515</v>
      </c>
      <c r="Q8" s="76">
        <v>1515</v>
      </c>
      <c r="R8" s="120">
        <v>0</v>
      </c>
      <c r="S8" s="120">
        <v>0</v>
      </c>
      <c r="T8" s="121">
        <v>0</v>
      </c>
    </row>
    <row r="9" spans="1:20" ht="18" customHeight="1">
      <c r="A9" s="119" t="s">
        <v>78</v>
      </c>
      <c r="B9" s="76">
        <v>54</v>
      </c>
      <c r="C9" s="76">
        <v>393</v>
      </c>
      <c r="D9" s="76">
        <v>3</v>
      </c>
      <c r="E9" s="76">
        <v>6</v>
      </c>
      <c r="F9" s="76">
        <v>8</v>
      </c>
      <c r="G9" s="76">
        <v>180</v>
      </c>
      <c r="H9" s="76">
        <v>262</v>
      </c>
      <c r="I9" s="76">
        <v>7</v>
      </c>
      <c r="J9" s="76">
        <v>31</v>
      </c>
      <c r="K9" s="76">
        <v>342</v>
      </c>
      <c r="L9" s="76">
        <v>188</v>
      </c>
      <c r="M9" s="76">
        <v>14</v>
      </c>
      <c r="N9" s="76">
        <f t="shared" si="0"/>
        <v>1488</v>
      </c>
      <c r="O9" s="77">
        <v>53</v>
      </c>
      <c r="P9" s="76">
        <f t="shared" si="1"/>
        <v>1541</v>
      </c>
      <c r="Q9" s="76">
        <v>1541</v>
      </c>
      <c r="R9" s="120">
        <v>0</v>
      </c>
      <c r="S9" s="120">
        <v>0</v>
      </c>
      <c r="T9" s="121">
        <v>0</v>
      </c>
    </row>
    <row r="10" spans="1:20" ht="18" customHeight="1">
      <c r="A10" s="119" t="s">
        <v>79</v>
      </c>
      <c r="B10" s="76">
        <v>101</v>
      </c>
      <c r="C10" s="76">
        <v>542</v>
      </c>
      <c r="D10" s="76">
        <v>39</v>
      </c>
      <c r="E10" s="76">
        <v>23</v>
      </c>
      <c r="F10" s="76">
        <v>8</v>
      </c>
      <c r="G10" s="76">
        <v>160</v>
      </c>
      <c r="H10" s="76">
        <v>612</v>
      </c>
      <c r="I10" s="76">
        <v>14</v>
      </c>
      <c r="J10" s="76">
        <v>59</v>
      </c>
      <c r="K10" s="76">
        <v>546</v>
      </c>
      <c r="L10" s="76">
        <v>499</v>
      </c>
      <c r="M10" s="76">
        <v>14</v>
      </c>
      <c r="N10" s="76">
        <f t="shared" si="0"/>
        <v>2617</v>
      </c>
      <c r="O10" s="77">
        <v>133</v>
      </c>
      <c r="P10" s="76">
        <f t="shared" si="1"/>
        <v>2750</v>
      </c>
      <c r="Q10" s="76">
        <v>2750</v>
      </c>
      <c r="R10" s="120">
        <v>0</v>
      </c>
      <c r="S10" s="120">
        <v>0</v>
      </c>
      <c r="T10" s="121">
        <v>0</v>
      </c>
    </row>
    <row r="11" spans="1:20" ht="18" customHeight="1">
      <c r="A11" s="119" t="s">
        <v>80</v>
      </c>
      <c r="B11" s="76">
        <v>134</v>
      </c>
      <c r="C11" s="76">
        <v>379</v>
      </c>
      <c r="D11" s="76">
        <v>24</v>
      </c>
      <c r="E11" s="76">
        <v>28</v>
      </c>
      <c r="F11" s="76">
        <v>9</v>
      </c>
      <c r="G11" s="76">
        <v>189</v>
      </c>
      <c r="H11" s="76">
        <v>600</v>
      </c>
      <c r="I11" s="76">
        <v>5</v>
      </c>
      <c r="J11" s="76">
        <v>91</v>
      </c>
      <c r="K11" s="76">
        <v>455</v>
      </c>
      <c r="L11" s="76">
        <v>438</v>
      </c>
      <c r="M11" s="76">
        <v>20</v>
      </c>
      <c r="N11" s="76">
        <f t="shared" si="0"/>
        <v>2372</v>
      </c>
      <c r="O11" s="77">
        <v>78</v>
      </c>
      <c r="P11" s="76">
        <f t="shared" si="1"/>
        <v>2450</v>
      </c>
      <c r="Q11" s="76">
        <v>2450</v>
      </c>
      <c r="R11" s="120">
        <v>0</v>
      </c>
      <c r="S11" s="120">
        <v>0</v>
      </c>
      <c r="T11" s="121">
        <v>0</v>
      </c>
    </row>
    <row r="12" spans="1:20" ht="18" customHeight="1">
      <c r="A12" s="119" t="s">
        <v>81</v>
      </c>
      <c r="B12" s="76">
        <v>39</v>
      </c>
      <c r="C12" s="76">
        <v>285</v>
      </c>
      <c r="D12" s="76">
        <v>9</v>
      </c>
      <c r="E12" s="76">
        <v>8</v>
      </c>
      <c r="F12" s="76">
        <v>6</v>
      </c>
      <c r="G12" s="76">
        <v>29</v>
      </c>
      <c r="H12" s="76">
        <v>286</v>
      </c>
      <c r="I12" s="76">
        <v>1</v>
      </c>
      <c r="J12" s="76">
        <v>37</v>
      </c>
      <c r="K12" s="76">
        <v>281</v>
      </c>
      <c r="L12" s="76">
        <v>173</v>
      </c>
      <c r="M12" s="76">
        <v>4</v>
      </c>
      <c r="N12" s="76">
        <f t="shared" si="0"/>
        <v>1158</v>
      </c>
      <c r="O12" s="77">
        <v>47</v>
      </c>
      <c r="P12" s="76">
        <f t="shared" si="1"/>
        <v>1205</v>
      </c>
      <c r="Q12" s="76">
        <v>1205</v>
      </c>
      <c r="R12" s="120">
        <v>0</v>
      </c>
      <c r="S12" s="120">
        <v>0</v>
      </c>
      <c r="T12" s="121">
        <v>0</v>
      </c>
    </row>
    <row r="13" spans="1:20" ht="18" customHeight="1">
      <c r="A13" s="119" t="s">
        <v>82</v>
      </c>
      <c r="B13" s="76">
        <v>25</v>
      </c>
      <c r="C13" s="76">
        <v>174</v>
      </c>
      <c r="D13" s="76">
        <v>5</v>
      </c>
      <c r="E13" s="76">
        <v>4</v>
      </c>
      <c r="F13" s="76">
        <v>2</v>
      </c>
      <c r="G13" s="76">
        <v>40</v>
      </c>
      <c r="H13" s="76">
        <v>316</v>
      </c>
      <c r="I13" s="76">
        <v>2</v>
      </c>
      <c r="J13" s="76">
        <v>24</v>
      </c>
      <c r="K13" s="76">
        <v>159</v>
      </c>
      <c r="L13" s="76">
        <v>120</v>
      </c>
      <c r="M13" s="76">
        <v>8</v>
      </c>
      <c r="N13" s="76">
        <f t="shared" si="0"/>
        <v>879</v>
      </c>
      <c r="O13" s="77">
        <v>43</v>
      </c>
      <c r="P13" s="76">
        <f t="shared" si="1"/>
        <v>922</v>
      </c>
      <c r="Q13" s="76">
        <v>922</v>
      </c>
      <c r="R13" s="120">
        <v>0</v>
      </c>
      <c r="S13" s="120">
        <v>0</v>
      </c>
      <c r="T13" s="121">
        <v>0</v>
      </c>
    </row>
    <row r="14" spans="1:20" ht="18" customHeight="1">
      <c r="A14" s="119" t="s">
        <v>83</v>
      </c>
      <c r="B14" s="76">
        <v>31</v>
      </c>
      <c r="C14" s="76">
        <v>274</v>
      </c>
      <c r="D14" s="76">
        <v>7</v>
      </c>
      <c r="E14" s="76">
        <v>17</v>
      </c>
      <c r="F14" s="76">
        <v>5</v>
      </c>
      <c r="G14" s="76">
        <v>40</v>
      </c>
      <c r="H14" s="76">
        <v>252</v>
      </c>
      <c r="I14" s="76">
        <v>6</v>
      </c>
      <c r="J14" s="76">
        <v>25</v>
      </c>
      <c r="K14" s="76">
        <v>257</v>
      </c>
      <c r="L14" s="76">
        <v>199</v>
      </c>
      <c r="M14" s="76">
        <v>10</v>
      </c>
      <c r="N14" s="76">
        <f t="shared" si="0"/>
        <v>1123</v>
      </c>
      <c r="O14" s="77">
        <v>54</v>
      </c>
      <c r="P14" s="76">
        <f t="shared" si="1"/>
        <v>1177</v>
      </c>
      <c r="Q14" s="76">
        <v>1178</v>
      </c>
      <c r="R14" s="120">
        <v>0</v>
      </c>
      <c r="S14" s="120">
        <v>1</v>
      </c>
      <c r="T14" s="121">
        <v>0</v>
      </c>
    </row>
    <row r="15" spans="1:20" ht="18" customHeight="1">
      <c r="A15" s="119" t="s">
        <v>84</v>
      </c>
      <c r="B15" s="76">
        <v>42</v>
      </c>
      <c r="C15" s="76">
        <v>453</v>
      </c>
      <c r="D15" s="76">
        <v>7</v>
      </c>
      <c r="E15" s="76">
        <v>16</v>
      </c>
      <c r="F15" s="76">
        <v>8</v>
      </c>
      <c r="G15" s="76">
        <v>31</v>
      </c>
      <c r="H15" s="76">
        <v>484</v>
      </c>
      <c r="I15" s="76">
        <v>8</v>
      </c>
      <c r="J15" s="76">
        <v>48</v>
      </c>
      <c r="K15" s="76">
        <v>345</v>
      </c>
      <c r="L15" s="76">
        <v>166</v>
      </c>
      <c r="M15" s="76">
        <v>15</v>
      </c>
      <c r="N15" s="76">
        <f t="shared" si="0"/>
        <v>1623</v>
      </c>
      <c r="O15" s="77">
        <v>71</v>
      </c>
      <c r="P15" s="76">
        <f t="shared" si="1"/>
        <v>1694</v>
      </c>
      <c r="Q15" s="76">
        <v>1694</v>
      </c>
      <c r="R15" s="120">
        <v>0</v>
      </c>
      <c r="S15" s="120">
        <v>0</v>
      </c>
      <c r="T15" s="121">
        <v>0</v>
      </c>
    </row>
    <row r="16" spans="1:20" ht="18" customHeight="1">
      <c r="A16" s="119" t="s">
        <v>85</v>
      </c>
      <c r="B16" s="76">
        <v>282</v>
      </c>
      <c r="C16" s="76">
        <v>1457</v>
      </c>
      <c r="D16" s="76">
        <v>49</v>
      </c>
      <c r="E16" s="76">
        <v>67</v>
      </c>
      <c r="F16" s="76">
        <v>37</v>
      </c>
      <c r="G16" s="76">
        <v>400</v>
      </c>
      <c r="H16" s="76">
        <v>1951</v>
      </c>
      <c r="I16" s="76">
        <v>33</v>
      </c>
      <c r="J16" s="76">
        <v>218</v>
      </c>
      <c r="K16" s="76">
        <v>1349</v>
      </c>
      <c r="L16" s="76">
        <v>943</v>
      </c>
      <c r="M16" s="76">
        <v>87</v>
      </c>
      <c r="N16" s="76">
        <f t="shared" si="0"/>
        <v>6873</v>
      </c>
      <c r="O16" s="77">
        <v>237</v>
      </c>
      <c r="P16" s="76">
        <f t="shared" si="1"/>
        <v>7110</v>
      </c>
      <c r="Q16" s="76">
        <v>7110</v>
      </c>
      <c r="R16" s="120">
        <v>0</v>
      </c>
      <c r="S16" s="120">
        <v>0</v>
      </c>
      <c r="T16" s="121">
        <v>0</v>
      </c>
    </row>
    <row r="17" spans="1:20" ht="18" customHeight="1">
      <c r="A17" s="119" t="s">
        <v>86</v>
      </c>
      <c r="B17" s="76">
        <v>64</v>
      </c>
      <c r="C17" s="76">
        <v>833</v>
      </c>
      <c r="D17" s="76">
        <v>19</v>
      </c>
      <c r="E17" s="76">
        <v>14</v>
      </c>
      <c r="F17" s="76">
        <v>15</v>
      </c>
      <c r="G17" s="76">
        <v>73</v>
      </c>
      <c r="H17" s="76">
        <v>735</v>
      </c>
      <c r="I17" s="76">
        <v>10</v>
      </c>
      <c r="J17" s="76">
        <v>237</v>
      </c>
      <c r="K17" s="76">
        <v>584</v>
      </c>
      <c r="L17" s="76">
        <v>418</v>
      </c>
      <c r="M17" s="76">
        <v>15</v>
      </c>
      <c r="N17" s="76">
        <f t="shared" si="0"/>
        <v>3017</v>
      </c>
      <c r="O17" s="77">
        <v>89</v>
      </c>
      <c r="P17" s="76">
        <f t="shared" si="1"/>
        <v>3106</v>
      </c>
      <c r="Q17" s="76">
        <v>3106</v>
      </c>
      <c r="R17" s="120">
        <v>0</v>
      </c>
      <c r="S17" s="120">
        <v>0</v>
      </c>
      <c r="T17" s="121">
        <v>0</v>
      </c>
    </row>
    <row r="18" spans="1:20" ht="18" customHeight="1">
      <c r="A18" s="119" t="s">
        <v>87</v>
      </c>
      <c r="B18" s="76">
        <v>115</v>
      </c>
      <c r="C18" s="76">
        <v>1963</v>
      </c>
      <c r="D18" s="76">
        <v>24</v>
      </c>
      <c r="E18" s="76">
        <v>74</v>
      </c>
      <c r="F18" s="76">
        <v>44</v>
      </c>
      <c r="G18" s="76">
        <v>348</v>
      </c>
      <c r="H18" s="76">
        <v>1171</v>
      </c>
      <c r="I18" s="76">
        <v>24</v>
      </c>
      <c r="J18" s="76">
        <v>201</v>
      </c>
      <c r="K18" s="76">
        <v>886</v>
      </c>
      <c r="L18" s="76">
        <v>709</v>
      </c>
      <c r="M18" s="76">
        <v>40</v>
      </c>
      <c r="N18" s="76">
        <f t="shared" si="0"/>
        <v>5599</v>
      </c>
      <c r="O18" s="77">
        <v>229</v>
      </c>
      <c r="P18" s="76">
        <f t="shared" si="1"/>
        <v>5828</v>
      </c>
      <c r="Q18" s="76">
        <v>5828</v>
      </c>
      <c r="R18" s="120">
        <v>0</v>
      </c>
      <c r="S18" s="120">
        <v>0</v>
      </c>
      <c r="T18" s="121">
        <v>0</v>
      </c>
    </row>
    <row r="19" spans="1:20" ht="18" customHeight="1">
      <c r="A19" s="119" t="s">
        <v>88</v>
      </c>
      <c r="B19" s="76">
        <v>12</v>
      </c>
      <c r="C19" s="76">
        <v>327</v>
      </c>
      <c r="D19" s="76">
        <v>7</v>
      </c>
      <c r="E19" s="76">
        <v>8</v>
      </c>
      <c r="F19" s="76">
        <v>5</v>
      </c>
      <c r="G19" s="76">
        <v>36</v>
      </c>
      <c r="H19" s="76">
        <v>242</v>
      </c>
      <c r="I19" s="76">
        <v>4</v>
      </c>
      <c r="J19" s="76">
        <v>47</v>
      </c>
      <c r="K19" s="76">
        <v>114</v>
      </c>
      <c r="L19" s="76">
        <v>119</v>
      </c>
      <c r="M19" s="76">
        <v>7</v>
      </c>
      <c r="N19" s="76">
        <f t="shared" si="0"/>
        <v>928</v>
      </c>
      <c r="O19" s="77">
        <v>31</v>
      </c>
      <c r="P19" s="76">
        <f t="shared" si="1"/>
        <v>959</v>
      </c>
      <c r="Q19" s="76">
        <v>959</v>
      </c>
      <c r="R19" s="120">
        <v>0</v>
      </c>
      <c r="S19" s="120">
        <v>0</v>
      </c>
      <c r="T19" s="121">
        <v>0</v>
      </c>
    </row>
    <row r="20" spans="1:20" ht="18" customHeight="1">
      <c r="A20" s="119" t="s">
        <v>89</v>
      </c>
      <c r="B20" s="76">
        <v>7</v>
      </c>
      <c r="C20" s="76">
        <v>243</v>
      </c>
      <c r="D20" s="76">
        <v>2</v>
      </c>
      <c r="E20" s="76">
        <v>5</v>
      </c>
      <c r="F20" s="76">
        <v>2</v>
      </c>
      <c r="G20" s="76">
        <v>10</v>
      </c>
      <c r="H20" s="76">
        <v>90</v>
      </c>
      <c r="I20" s="76">
        <v>2</v>
      </c>
      <c r="J20" s="76">
        <v>13</v>
      </c>
      <c r="K20" s="76">
        <v>73</v>
      </c>
      <c r="L20" s="76">
        <v>69</v>
      </c>
      <c r="M20" s="76">
        <v>4</v>
      </c>
      <c r="N20" s="76">
        <f t="shared" si="0"/>
        <v>520</v>
      </c>
      <c r="O20" s="77">
        <v>21</v>
      </c>
      <c r="P20" s="76">
        <f t="shared" si="1"/>
        <v>541</v>
      </c>
      <c r="Q20" s="76">
        <v>542</v>
      </c>
      <c r="R20" s="120">
        <v>1</v>
      </c>
      <c r="S20" s="120">
        <v>0</v>
      </c>
      <c r="T20" s="121">
        <v>0</v>
      </c>
    </row>
    <row r="21" spans="1:20" ht="18" customHeight="1">
      <c r="A21" s="119" t="s">
        <v>90</v>
      </c>
      <c r="B21" s="76">
        <v>11</v>
      </c>
      <c r="C21" s="76">
        <v>202</v>
      </c>
      <c r="D21" s="76">
        <v>6</v>
      </c>
      <c r="E21" s="76">
        <v>6</v>
      </c>
      <c r="F21" s="76">
        <v>8</v>
      </c>
      <c r="G21" s="76">
        <v>32</v>
      </c>
      <c r="H21" s="76">
        <v>346</v>
      </c>
      <c r="I21" s="76">
        <v>12</v>
      </c>
      <c r="J21" s="76">
        <v>14</v>
      </c>
      <c r="K21" s="76">
        <v>158</v>
      </c>
      <c r="L21" s="76">
        <v>150</v>
      </c>
      <c r="M21" s="76">
        <v>7</v>
      </c>
      <c r="N21" s="76">
        <f t="shared" si="0"/>
        <v>952</v>
      </c>
      <c r="O21" s="77">
        <v>58</v>
      </c>
      <c r="P21" s="76">
        <f t="shared" si="1"/>
        <v>1010</v>
      </c>
      <c r="Q21" s="76">
        <v>1010</v>
      </c>
      <c r="R21" s="120">
        <v>0</v>
      </c>
      <c r="S21" s="120">
        <v>0</v>
      </c>
      <c r="T21" s="121">
        <v>0</v>
      </c>
    </row>
    <row r="22" spans="1:20" ht="18" customHeight="1">
      <c r="A22" s="119" t="s">
        <v>91</v>
      </c>
      <c r="B22" s="76">
        <v>35</v>
      </c>
      <c r="C22" s="76">
        <v>323</v>
      </c>
      <c r="D22" s="76">
        <v>7</v>
      </c>
      <c r="E22" s="76">
        <v>32</v>
      </c>
      <c r="F22" s="76">
        <v>8</v>
      </c>
      <c r="G22" s="76">
        <v>85</v>
      </c>
      <c r="H22" s="76">
        <v>341</v>
      </c>
      <c r="I22" s="76">
        <v>9</v>
      </c>
      <c r="J22" s="76">
        <v>32</v>
      </c>
      <c r="K22" s="76">
        <v>182</v>
      </c>
      <c r="L22" s="76">
        <v>230</v>
      </c>
      <c r="M22" s="76">
        <v>22</v>
      </c>
      <c r="N22" s="76">
        <f t="shared" si="0"/>
        <v>1306</v>
      </c>
      <c r="O22" s="77">
        <v>54</v>
      </c>
      <c r="P22" s="76">
        <f t="shared" si="1"/>
        <v>1360</v>
      </c>
      <c r="Q22" s="76">
        <v>1360</v>
      </c>
      <c r="R22" s="120">
        <v>0</v>
      </c>
      <c r="S22" s="120">
        <v>0</v>
      </c>
      <c r="T22" s="121">
        <v>0</v>
      </c>
    </row>
    <row r="23" spans="1:20" ht="18" customHeight="1">
      <c r="A23" s="119" t="s">
        <v>92</v>
      </c>
      <c r="B23" s="76">
        <v>53</v>
      </c>
      <c r="C23" s="76">
        <v>345</v>
      </c>
      <c r="D23" s="76">
        <v>7</v>
      </c>
      <c r="E23" s="76">
        <v>8</v>
      </c>
      <c r="F23" s="76">
        <v>3</v>
      </c>
      <c r="G23" s="76">
        <v>141</v>
      </c>
      <c r="H23" s="76">
        <v>409</v>
      </c>
      <c r="I23" s="76">
        <v>15</v>
      </c>
      <c r="J23" s="76">
        <v>42</v>
      </c>
      <c r="K23" s="76">
        <v>288</v>
      </c>
      <c r="L23" s="76">
        <v>278</v>
      </c>
      <c r="M23" s="76">
        <v>15</v>
      </c>
      <c r="N23" s="76">
        <f>SUM(B23:M23)</f>
        <v>1604</v>
      </c>
      <c r="O23" s="77">
        <v>67</v>
      </c>
      <c r="P23" s="76">
        <f t="shared" si="1"/>
        <v>1671</v>
      </c>
      <c r="Q23" s="76">
        <v>1671</v>
      </c>
      <c r="R23" s="120">
        <v>0</v>
      </c>
      <c r="S23" s="120">
        <v>0</v>
      </c>
      <c r="T23" s="121">
        <v>0</v>
      </c>
    </row>
    <row r="24" spans="1:20" ht="18" customHeight="1">
      <c r="A24" s="119" t="s">
        <v>93</v>
      </c>
      <c r="B24" s="76">
        <v>214</v>
      </c>
      <c r="C24" s="76">
        <v>1880</v>
      </c>
      <c r="D24" s="76">
        <v>79</v>
      </c>
      <c r="E24" s="76">
        <v>60</v>
      </c>
      <c r="F24" s="76">
        <v>31</v>
      </c>
      <c r="G24" s="76">
        <v>634</v>
      </c>
      <c r="H24" s="76">
        <v>1769</v>
      </c>
      <c r="I24" s="76">
        <v>33</v>
      </c>
      <c r="J24" s="76">
        <v>206</v>
      </c>
      <c r="K24" s="76">
        <v>1551</v>
      </c>
      <c r="L24" s="76">
        <v>1356</v>
      </c>
      <c r="M24" s="76">
        <v>47</v>
      </c>
      <c r="N24" s="76">
        <f t="shared" si="0"/>
        <v>7860</v>
      </c>
      <c r="O24" s="77">
        <v>292</v>
      </c>
      <c r="P24" s="76">
        <f t="shared" si="1"/>
        <v>8152</v>
      </c>
      <c r="Q24" s="76">
        <v>8152</v>
      </c>
      <c r="R24" s="120">
        <v>0</v>
      </c>
      <c r="S24" s="120">
        <v>0</v>
      </c>
      <c r="T24" s="121">
        <v>0</v>
      </c>
    </row>
    <row r="25" spans="1:20" ht="18" customHeight="1">
      <c r="A25" s="119" t="s">
        <v>94</v>
      </c>
      <c r="B25" s="76">
        <v>9</v>
      </c>
      <c r="C25" s="76">
        <v>135</v>
      </c>
      <c r="D25" s="76">
        <v>9</v>
      </c>
      <c r="E25" s="76">
        <v>3</v>
      </c>
      <c r="F25" s="76">
        <v>4</v>
      </c>
      <c r="G25" s="76">
        <v>60</v>
      </c>
      <c r="H25" s="76">
        <v>131</v>
      </c>
      <c r="I25" s="76">
        <v>0</v>
      </c>
      <c r="J25" s="76">
        <v>15</v>
      </c>
      <c r="K25" s="76">
        <v>123</v>
      </c>
      <c r="L25" s="76">
        <v>97</v>
      </c>
      <c r="M25" s="76">
        <v>3</v>
      </c>
      <c r="N25" s="76">
        <f t="shared" si="0"/>
        <v>589</v>
      </c>
      <c r="O25" s="77">
        <v>33</v>
      </c>
      <c r="P25" s="76">
        <f t="shared" si="1"/>
        <v>622</v>
      </c>
      <c r="Q25" s="76">
        <v>622</v>
      </c>
      <c r="R25" s="120">
        <v>0</v>
      </c>
      <c r="S25" s="120">
        <v>0</v>
      </c>
      <c r="T25" s="121">
        <v>0</v>
      </c>
    </row>
    <row r="26" spans="1:20" ht="18" customHeight="1">
      <c r="A26" s="11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  <c r="P26" s="76"/>
      <c r="Q26" s="77"/>
      <c r="R26" s="120"/>
      <c r="S26" s="120"/>
      <c r="T26" s="121"/>
    </row>
    <row r="27" spans="1:20" ht="18" customHeight="1">
      <c r="A27" s="119" t="s">
        <v>23</v>
      </c>
      <c r="B27" s="76">
        <f>SUM(B7:B25)</f>
        <v>1274</v>
      </c>
      <c r="C27" s="76">
        <f aca="true" t="shared" si="2" ref="C27:O27">SUM(C7:C25)</f>
        <v>10900</v>
      </c>
      <c r="D27" s="76">
        <f t="shared" si="2"/>
        <v>318</v>
      </c>
      <c r="E27" s="76">
        <f t="shared" si="2"/>
        <v>397</v>
      </c>
      <c r="F27" s="76">
        <f t="shared" si="2"/>
        <v>223</v>
      </c>
      <c r="G27" s="76">
        <f t="shared" si="2"/>
        <v>2636</v>
      </c>
      <c r="H27" s="76">
        <f t="shared" si="2"/>
        <v>10436</v>
      </c>
      <c r="I27" s="76">
        <f t="shared" si="2"/>
        <v>207</v>
      </c>
      <c r="J27" s="76">
        <f t="shared" si="2"/>
        <v>1399</v>
      </c>
      <c r="K27" s="76">
        <f t="shared" si="2"/>
        <v>8092</v>
      </c>
      <c r="L27" s="76">
        <f t="shared" si="2"/>
        <v>6490</v>
      </c>
      <c r="M27" s="76">
        <f t="shared" si="2"/>
        <v>351</v>
      </c>
      <c r="N27" s="76">
        <f>SUM(N7:N25)</f>
        <v>42723</v>
      </c>
      <c r="O27" s="76">
        <f t="shared" si="2"/>
        <v>1676</v>
      </c>
      <c r="P27" s="76">
        <f>SUM(N27:O27)</f>
        <v>44399</v>
      </c>
      <c r="Q27" s="76">
        <f>SUM(Q7:Q25)</f>
        <v>44401</v>
      </c>
      <c r="R27" s="120">
        <f>SUM(R7:R25)</f>
        <v>1</v>
      </c>
      <c r="S27" s="120">
        <f>SUM(S7:S25)</f>
        <v>1</v>
      </c>
      <c r="T27" s="121">
        <f>SUM(T7:T25)</f>
        <v>0</v>
      </c>
    </row>
    <row r="28" spans="1:20" ht="18" customHeight="1">
      <c r="A28" s="119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120"/>
      <c r="S28" s="120"/>
      <c r="T28" s="121"/>
    </row>
    <row r="29" spans="1:20" ht="18" customHeight="1">
      <c r="A29" s="119" t="s">
        <v>0</v>
      </c>
      <c r="B29" s="76">
        <v>1446</v>
      </c>
      <c r="C29" s="76">
        <v>9180</v>
      </c>
      <c r="D29" s="76">
        <v>290</v>
      </c>
      <c r="E29" s="76">
        <v>471</v>
      </c>
      <c r="F29" s="76">
        <v>276</v>
      </c>
      <c r="G29" s="76">
        <v>6226</v>
      </c>
      <c r="H29" s="76">
        <v>11421</v>
      </c>
      <c r="I29" s="76">
        <v>263</v>
      </c>
      <c r="J29" s="76">
        <v>1354</v>
      </c>
      <c r="K29" s="76">
        <v>10923</v>
      </c>
      <c r="L29" s="76">
        <v>8283</v>
      </c>
      <c r="M29" s="76">
        <v>337</v>
      </c>
      <c r="N29" s="76">
        <f>SUM(B29:M29)</f>
        <v>50470</v>
      </c>
      <c r="O29" s="76">
        <v>1482</v>
      </c>
      <c r="P29" s="76">
        <f>SUM(N29:O29)</f>
        <v>51952</v>
      </c>
      <c r="Q29" s="78">
        <v>51953</v>
      </c>
      <c r="R29" s="120">
        <v>0</v>
      </c>
      <c r="S29" s="120">
        <v>1</v>
      </c>
      <c r="T29" s="121">
        <v>0</v>
      </c>
    </row>
    <row r="30" spans="1:20" ht="18" customHeight="1">
      <c r="A30" s="119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120"/>
      <c r="S30" s="120"/>
      <c r="T30" s="121"/>
    </row>
    <row r="31" spans="1:20" ht="18" customHeight="1">
      <c r="A31" s="137" t="s">
        <v>102</v>
      </c>
      <c r="B31" s="76">
        <f>SUM(B27,B29)</f>
        <v>2720</v>
      </c>
      <c r="C31" s="76">
        <f aca="true" t="shared" si="3" ref="C31:T31">SUM(C27,C29)</f>
        <v>20080</v>
      </c>
      <c r="D31" s="76">
        <f t="shared" si="3"/>
        <v>608</v>
      </c>
      <c r="E31" s="76">
        <f t="shared" si="3"/>
        <v>868</v>
      </c>
      <c r="F31" s="76">
        <f t="shared" si="3"/>
        <v>499</v>
      </c>
      <c r="G31" s="76">
        <f t="shared" si="3"/>
        <v>8862</v>
      </c>
      <c r="H31" s="76">
        <f t="shared" si="3"/>
        <v>21857</v>
      </c>
      <c r="I31" s="76">
        <f t="shared" si="3"/>
        <v>470</v>
      </c>
      <c r="J31" s="76">
        <f t="shared" si="3"/>
        <v>2753</v>
      </c>
      <c r="K31" s="76">
        <f t="shared" si="3"/>
        <v>19015</v>
      </c>
      <c r="L31" s="76">
        <f t="shared" si="3"/>
        <v>14773</v>
      </c>
      <c r="M31" s="76">
        <f t="shared" si="3"/>
        <v>688</v>
      </c>
      <c r="N31" s="76">
        <f>SUM(N27,N29)</f>
        <v>93193</v>
      </c>
      <c r="O31" s="76">
        <f t="shared" si="3"/>
        <v>3158</v>
      </c>
      <c r="P31" s="76">
        <f>SUM(N31:O31)</f>
        <v>96351</v>
      </c>
      <c r="Q31" s="76">
        <f t="shared" si="3"/>
        <v>96354</v>
      </c>
      <c r="R31" s="120">
        <f t="shared" si="3"/>
        <v>1</v>
      </c>
      <c r="S31" s="120">
        <f t="shared" si="3"/>
        <v>2</v>
      </c>
      <c r="T31" s="121">
        <f t="shared" si="3"/>
        <v>0</v>
      </c>
    </row>
    <row r="32" spans="1:20" ht="18" customHeight="1">
      <c r="A32" s="119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77"/>
      <c r="P32" s="77"/>
      <c r="Q32" s="77"/>
      <c r="R32" s="120"/>
      <c r="S32" s="120"/>
      <c r="T32" s="121"/>
    </row>
    <row r="33" spans="1:20" ht="18" customHeight="1">
      <c r="A33" s="122" t="s">
        <v>24</v>
      </c>
      <c r="B33" s="76">
        <v>11273</v>
      </c>
      <c r="C33" s="76">
        <v>90216</v>
      </c>
      <c r="D33" s="76">
        <v>3158</v>
      </c>
      <c r="E33" s="76">
        <v>3774</v>
      </c>
      <c r="F33" s="76">
        <v>2158</v>
      </c>
      <c r="G33" s="76">
        <v>25153</v>
      </c>
      <c r="H33" s="76">
        <v>122100</v>
      </c>
      <c r="I33" s="76">
        <v>2526</v>
      </c>
      <c r="J33" s="76">
        <v>11911</v>
      </c>
      <c r="K33" s="76">
        <v>78953</v>
      </c>
      <c r="L33" s="76">
        <v>98613</v>
      </c>
      <c r="M33" s="76">
        <v>3800</v>
      </c>
      <c r="N33" s="76">
        <f>SUM(B33:M33)</f>
        <v>453635</v>
      </c>
      <c r="O33" s="76">
        <v>16857</v>
      </c>
      <c r="P33" s="76">
        <f>SUM(N33:O33)</f>
        <v>470492</v>
      </c>
      <c r="Q33" s="76">
        <v>470499</v>
      </c>
      <c r="R33" s="120">
        <v>2</v>
      </c>
      <c r="S33" s="120">
        <v>6</v>
      </c>
      <c r="T33" s="121">
        <v>-1</v>
      </c>
    </row>
    <row r="34" spans="1:20" ht="18" customHeight="1">
      <c r="A34" s="123" t="s">
        <v>1</v>
      </c>
      <c r="B34" s="76">
        <v>64026</v>
      </c>
      <c r="C34" s="76">
        <v>357016</v>
      </c>
      <c r="D34" s="76">
        <v>15602</v>
      </c>
      <c r="E34" s="76">
        <v>19265</v>
      </c>
      <c r="F34" s="76">
        <v>13848</v>
      </c>
      <c r="G34" s="76">
        <v>138099</v>
      </c>
      <c r="H34" s="76">
        <v>472933</v>
      </c>
      <c r="I34" s="76">
        <v>9099</v>
      </c>
      <c r="J34" s="76">
        <v>79216</v>
      </c>
      <c r="K34" s="76">
        <v>376104</v>
      </c>
      <c r="L34" s="76">
        <v>323779</v>
      </c>
      <c r="M34" s="76">
        <v>15031</v>
      </c>
      <c r="N34" s="76">
        <f>SUM(B34:M34)</f>
        <v>1884018</v>
      </c>
      <c r="O34" s="76">
        <v>55837</v>
      </c>
      <c r="P34" s="76">
        <f>SUM(N34:O34)</f>
        <v>1939855</v>
      </c>
      <c r="Q34" s="76">
        <v>1939893</v>
      </c>
      <c r="R34" s="120">
        <v>0</v>
      </c>
      <c r="S34" s="120">
        <v>42</v>
      </c>
      <c r="T34" s="121">
        <v>-4</v>
      </c>
    </row>
    <row r="35" spans="1:20" ht="18" customHeight="1" thickBot="1">
      <c r="A35" s="124" t="s">
        <v>2</v>
      </c>
      <c r="B35" s="79">
        <f>SUM(B33:B34)</f>
        <v>75299</v>
      </c>
      <c r="C35" s="79">
        <f aca="true" t="shared" si="4" ref="C35:Q35">SUM(C33:C34)</f>
        <v>447232</v>
      </c>
      <c r="D35" s="79">
        <f t="shared" si="4"/>
        <v>18760</v>
      </c>
      <c r="E35" s="79">
        <f t="shared" si="4"/>
        <v>23039</v>
      </c>
      <c r="F35" s="79">
        <f t="shared" si="4"/>
        <v>16006</v>
      </c>
      <c r="G35" s="79">
        <f t="shared" si="4"/>
        <v>163252</v>
      </c>
      <c r="H35" s="79">
        <f t="shared" si="4"/>
        <v>595033</v>
      </c>
      <c r="I35" s="79">
        <f t="shared" si="4"/>
        <v>11625</v>
      </c>
      <c r="J35" s="79">
        <f t="shared" si="4"/>
        <v>91127</v>
      </c>
      <c r="K35" s="79">
        <f t="shared" si="4"/>
        <v>455057</v>
      </c>
      <c r="L35" s="79">
        <f t="shared" si="4"/>
        <v>422392</v>
      </c>
      <c r="M35" s="79">
        <f t="shared" si="4"/>
        <v>18831</v>
      </c>
      <c r="N35" s="79">
        <f>SUM(N33:N34)</f>
        <v>2337653</v>
      </c>
      <c r="O35" s="79">
        <f>SUM(O33:O34)</f>
        <v>72694</v>
      </c>
      <c r="P35" s="79">
        <f>SUM(N35:O35)</f>
        <v>2410347</v>
      </c>
      <c r="Q35" s="79">
        <f t="shared" si="4"/>
        <v>2410392</v>
      </c>
      <c r="R35" s="125">
        <f>SUM(R33:R34)</f>
        <v>2</v>
      </c>
      <c r="S35" s="125">
        <f>SUM(S33:S34)</f>
        <v>48</v>
      </c>
      <c r="T35" s="126">
        <f>SUM(T33:T34)</f>
        <v>-5</v>
      </c>
    </row>
  </sheetData>
  <sheetProtection/>
  <mergeCells count="11">
    <mergeCell ref="A1:C2"/>
    <mergeCell ref="Q3:Q5"/>
    <mergeCell ref="A3:A6"/>
    <mergeCell ref="N3:N5"/>
    <mergeCell ref="O3:O5"/>
    <mergeCell ref="P3:P5"/>
    <mergeCell ref="R3:T4"/>
    <mergeCell ref="S2:T2"/>
    <mergeCell ref="R5:R6"/>
    <mergeCell ref="S5:S6"/>
    <mergeCell ref="T5:T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1" r:id="rId2"/>
  <ignoredErrors>
    <ignoredError sqref="P27:P28 P30:P35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zoomScaleSheetLayoutView="100" zoomScalePageLayoutView="0" workbookViewId="0" topLeftCell="A3">
      <pane xSplit="1" ySplit="5" topLeftCell="B8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L4" sqref="L4:M4"/>
    </sheetView>
  </sheetViews>
  <sheetFormatPr defaultColWidth="9.00390625" defaultRowHeight="13.5"/>
  <cols>
    <col min="1" max="1" width="12.75390625" style="39" customWidth="1"/>
    <col min="2" max="13" width="10.625" style="39" customWidth="1"/>
    <col min="14" max="16384" width="9.00390625" style="39" customWidth="1"/>
  </cols>
  <sheetData>
    <row r="3" spans="1:13" ht="13.5">
      <c r="A3" s="192" t="s">
        <v>73</v>
      </c>
      <c r="B3" s="192"/>
      <c r="C3" s="192"/>
      <c r="D3" s="192"/>
      <c r="M3" s="87"/>
    </row>
    <row r="4" spans="1:13" ht="14.25" customHeight="1" thickBot="1">
      <c r="A4" s="193"/>
      <c r="B4" s="193"/>
      <c r="C4" s="193"/>
      <c r="D4" s="193"/>
      <c r="L4" s="157" t="s">
        <v>100</v>
      </c>
      <c r="M4" s="157"/>
    </row>
    <row r="5" spans="1:13" ht="25.5" customHeight="1">
      <c r="A5" s="158" t="s">
        <v>55</v>
      </c>
      <c r="B5" s="156" t="s">
        <v>25</v>
      </c>
      <c r="C5" s="152"/>
      <c r="D5" s="161"/>
      <c r="E5" s="151" t="s">
        <v>26</v>
      </c>
      <c r="F5" s="152"/>
      <c r="G5" s="153"/>
      <c r="H5" s="151" t="s">
        <v>27</v>
      </c>
      <c r="I5" s="152"/>
      <c r="J5" s="153"/>
      <c r="K5" s="154" t="s">
        <v>28</v>
      </c>
      <c r="L5" s="155"/>
      <c r="M5" s="156"/>
    </row>
    <row r="6" spans="1:13" ht="13.5">
      <c r="A6" s="159"/>
      <c r="B6" s="88"/>
      <c r="C6" s="88"/>
      <c r="D6" s="88" t="s">
        <v>29</v>
      </c>
      <c r="E6" s="89"/>
      <c r="F6" s="88"/>
      <c r="G6" s="90" t="s">
        <v>29</v>
      </c>
      <c r="H6" s="89"/>
      <c r="I6" s="88"/>
      <c r="J6" s="90" t="s">
        <v>29</v>
      </c>
      <c r="K6" s="91"/>
      <c r="L6" s="91"/>
      <c r="M6" s="92" t="s">
        <v>30</v>
      </c>
    </row>
    <row r="7" spans="1:13" ht="21" customHeight="1">
      <c r="A7" s="160"/>
      <c r="B7" s="93" t="s">
        <v>31</v>
      </c>
      <c r="C7" s="94" t="s">
        <v>32</v>
      </c>
      <c r="D7" s="93" t="s">
        <v>33</v>
      </c>
      <c r="E7" s="94" t="s">
        <v>31</v>
      </c>
      <c r="F7" s="94" t="s">
        <v>32</v>
      </c>
      <c r="G7" s="95" t="s">
        <v>33</v>
      </c>
      <c r="H7" s="96" t="s">
        <v>31</v>
      </c>
      <c r="I7" s="94" t="s">
        <v>32</v>
      </c>
      <c r="J7" s="95" t="s">
        <v>33</v>
      </c>
      <c r="K7" s="93" t="s">
        <v>31</v>
      </c>
      <c r="L7" s="94" t="s">
        <v>32</v>
      </c>
      <c r="M7" s="97" t="s">
        <v>33</v>
      </c>
    </row>
    <row r="8" spans="1:13" ht="16.5" customHeight="1">
      <c r="A8" s="98" t="s">
        <v>95</v>
      </c>
      <c r="B8" s="46">
        <v>600</v>
      </c>
      <c r="C8" s="47">
        <v>612</v>
      </c>
      <c r="D8" s="46">
        <v>1212</v>
      </c>
      <c r="E8" s="47">
        <v>387</v>
      </c>
      <c r="F8" s="47">
        <v>386</v>
      </c>
      <c r="G8" s="46">
        <v>773</v>
      </c>
      <c r="H8" s="49">
        <v>213</v>
      </c>
      <c r="I8" s="47">
        <v>226</v>
      </c>
      <c r="J8" s="48">
        <v>439</v>
      </c>
      <c r="K8" s="52">
        <f aca="true" t="shared" si="0" ref="K8:M26">ROUND(E8/B8*100,2)</f>
        <v>64.5</v>
      </c>
      <c r="L8" s="50">
        <f t="shared" si="0"/>
        <v>63.07</v>
      </c>
      <c r="M8" s="51">
        <f t="shared" si="0"/>
        <v>63.78</v>
      </c>
    </row>
    <row r="9" spans="1:13" ht="16.5" customHeight="1">
      <c r="A9" s="98" t="s">
        <v>77</v>
      </c>
      <c r="B9" s="46">
        <v>1215</v>
      </c>
      <c r="C9" s="47">
        <v>1234</v>
      </c>
      <c r="D9" s="46">
        <v>2449</v>
      </c>
      <c r="E9" s="47">
        <v>755</v>
      </c>
      <c r="F9" s="47">
        <v>760</v>
      </c>
      <c r="G9" s="46">
        <v>1515</v>
      </c>
      <c r="H9" s="49">
        <v>460</v>
      </c>
      <c r="I9" s="47">
        <v>474</v>
      </c>
      <c r="J9" s="48">
        <v>934</v>
      </c>
      <c r="K9" s="52">
        <f>ROUND(E9/B9*100,2)</f>
        <v>62.14</v>
      </c>
      <c r="L9" s="50">
        <f>ROUND(F9/C9*100,2)</f>
        <v>61.59</v>
      </c>
      <c r="M9" s="51">
        <f>ROUND(G9/D9*100,2)</f>
        <v>61.86</v>
      </c>
    </row>
    <row r="10" spans="1:13" ht="16.5" customHeight="1">
      <c r="A10" s="98" t="s">
        <v>78</v>
      </c>
      <c r="B10" s="46">
        <v>1075</v>
      </c>
      <c r="C10" s="47">
        <v>1199</v>
      </c>
      <c r="D10" s="46">
        <v>2274</v>
      </c>
      <c r="E10" s="47">
        <v>728</v>
      </c>
      <c r="F10" s="47">
        <v>813</v>
      </c>
      <c r="G10" s="46">
        <v>1541</v>
      </c>
      <c r="H10" s="49">
        <v>347</v>
      </c>
      <c r="I10" s="47">
        <v>386</v>
      </c>
      <c r="J10" s="48">
        <v>733</v>
      </c>
      <c r="K10" s="52">
        <f t="shared" si="0"/>
        <v>67.72</v>
      </c>
      <c r="L10" s="50">
        <f t="shared" si="0"/>
        <v>67.81</v>
      </c>
      <c r="M10" s="51">
        <f t="shared" si="0"/>
        <v>67.77</v>
      </c>
    </row>
    <row r="11" spans="1:13" ht="16.5" customHeight="1">
      <c r="A11" s="98" t="s">
        <v>79</v>
      </c>
      <c r="B11" s="46">
        <v>1857</v>
      </c>
      <c r="C11" s="47">
        <v>2031</v>
      </c>
      <c r="D11" s="46">
        <v>3888</v>
      </c>
      <c r="E11" s="47">
        <v>1321</v>
      </c>
      <c r="F11" s="47">
        <v>1428</v>
      </c>
      <c r="G11" s="46">
        <v>2749</v>
      </c>
      <c r="H11" s="49">
        <v>536</v>
      </c>
      <c r="I11" s="47">
        <v>603</v>
      </c>
      <c r="J11" s="48">
        <v>1139</v>
      </c>
      <c r="K11" s="52">
        <f t="shared" si="0"/>
        <v>71.14</v>
      </c>
      <c r="L11" s="50">
        <f t="shared" si="0"/>
        <v>70.31</v>
      </c>
      <c r="M11" s="51">
        <f t="shared" si="0"/>
        <v>70.7</v>
      </c>
    </row>
    <row r="12" spans="1:13" ht="16.5" customHeight="1">
      <c r="A12" s="98" t="s">
        <v>80</v>
      </c>
      <c r="B12" s="46">
        <v>1877</v>
      </c>
      <c r="C12" s="47">
        <v>2022</v>
      </c>
      <c r="D12" s="46">
        <v>3899</v>
      </c>
      <c r="E12" s="47">
        <v>1190</v>
      </c>
      <c r="F12" s="47">
        <v>1260</v>
      </c>
      <c r="G12" s="46">
        <v>2450</v>
      </c>
      <c r="H12" s="49">
        <v>687</v>
      </c>
      <c r="I12" s="47">
        <v>762</v>
      </c>
      <c r="J12" s="48">
        <v>1449</v>
      </c>
      <c r="K12" s="52">
        <f t="shared" si="0"/>
        <v>63.4</v>
      </c>
      <c r="L12" s="50">
        <f t="shared" si="0"/>
        <v>62.31</v>
      </c>
      <c r="M12" s="51">
        <f t="shared" si="0"/>
        <v>62.84</v>
      </c>
    </row>
    <row r="13" spans="1:13" ht="16.5" customHeight="1">
      <c r="A13" s="98" t="s">
        <v>81</v>
      </c>
      <c r="B13" s="46">
        <v>806</v>
      </c>
      <c r="C13" s="47">
        <v>854</v>
      </c>
      <c r="D13" s="46">
        <v>1660</v>
      </c>
      <c r="E13" s="47">
        <v>593</v>
      </c>
      <c r="F13" s="47">
        <v>612</v>
      </c>
      <c r="G13" s="46">
        <v>1205</v>
      </c>
      <c r="H13" s="49">
        <v>213</v>
      </c>
      <c r="I13" s="47">
        <v>242</v>
      </c>
      <c r="J13" s="48">
        <v>455</v>
      </c>
      <c r="K13" s="52">
        <f t="shared" si="0"/>
        <v>73.57</v>
      </c>
      <c r="L13" s="50">
        <f t="shared" si="0"/>
        <v>71.66</v>
      </c>
      <c r="M13" s="51">
        <f t="shared" si="0"/>
        <v>72.59</v>
      </c>
    </row>
    <row r="14" spans="1:13" ht="16.5" customHeight="1">
      <c r="A14" s="98" t="s">
        <v>82</v>
      </c>
      <c r="B14" s="46">
        <v>771</v>
      </c>
      <c r="C14" s="47">
        <v>732</v>
      </c>
      <c r="D14" s="46">
        <v>1503</v>
      </c>
      <c r="E14" s="47">
        <v>476</v>
      </c>
      <c r="F14" s="47">
        <v>446</v>
      </c>
      <c r="G14" s="46">
        <v>922</v>
      </c>
      <c r="H14" s="49">
        <v>295</v>
      </c>
      <c r="I14" s="47">
        <v>286</v>
      </c>
      <c r="J14" s="48">
        <v>581</v>
      </c>
      <c r="K14" s="52">
        <f t="shared" si="0"/>
        <v>61.74</v>
      </c>
      <c r="L14" s="50">
        <f t="shared" si="0"/>
        <v>60.93</v>
      </c>
      <c r="M14" s="51">
        <f t="shared" si="0"/>
        <v>61.34</v>
      </c>
    </row>
    <row r="15" spans="1:13" ht="16.5" customHeight="1">
      <c r="A15" s="98" t="s">
        <v>83</v>
      </c>
      <c r="B15" s="46">
        <v>900</v>
      </c>
      <c r="C15" s="47">
        <v>889</v>
      </c>
      <c r="D15" s="46">
        <v>1789</v>
      </c>
      <c r="E15" s="47">
        <v>585</v>
      </c>
      <c r="F15" s="47">
        <v>593</v>
      </c>
      <c r="G15" s="46">
        <v>1178</v>
      </c>
      <c r="H15" s="49">
        <v>315</v>
      </c>
      <c r="I15" s="47">
        <v>296</v>
      </c>
      <c r="J15" s="48">
        <v>611</v>
      </c>
      <c r="K15" s="52">
        <f t="shared" si="0"/>
        <v>65</v>
      </c>
      <c r="L15" s="50">
        <f t="shared" si="0"/>
        <v>66.7</v>
      </c>
      <c r="M15" s="51">
        <f t="shared" si="0"/>
        <v>65.85</v>
      </c>
    </row>
    <row r="16" spans="1:13" ht="16.5" customHeight="1">
      <c r="A16" s="98" t="s">
        <v>84</v>
      </c>
      <c r="B16" s="46">
        <v>1168</v>
      </c>
      <c r="C16" s="47">
        <v>1249</v>
      </c>
      <c r="D16" s="46">
        <v>2417</v>
      </c>
      <c r="E16" s="106">
        <v>817</v>
      </c>
      <c r="F16" s="106">
        <v>877</v>
      </c>
      <c r="G16" s="46">
        <v>1694</v>
      </c>
      <c r="H16" s="107">
        <v>351</v>
      </c>
      <c r="I16" s="106">
        <v>372</v>
      </c>
      <c r="J16" s="48">
        <v>723</v>
      </c>
      <c r="K16" s="108">
        <f t="shared" si="0"/>
        <v>69.95</v>
      </c>
      <c r="L16" s="109">
        <f t="shared" si="0"/>
        <v>70.22</v>
      </c>
      <c r="M16" s="110">
        <f t="shared" si="0"/>
        <v>70.09</v>
      </c>
    </row>
    <row r="17" spans="1:13" ht="16.5" customHeight="1">
      <c r="A17" s="98" t="s">
        <v>85</v>
      </c>
      <c r="B17" s="46">
        <v>6001</v>
      </c>
      <c r="C17" s="47">
        <v>5900</v>
      </c>
      <c r="D17" s="46">
        <v>11901</v>
      </c>
      <c r="E17" s="47">
        <v>3570</v>
      </c>
      <c r="F17" s="47">
        <v>3540</v>
      </c>
      <c r="G17" s="46">
        <v>7110</v>
      </c>
      <c r="H17" s="49">
        <v>2431</v>
      </c>
      <c r="I17" s="47">
        <v>2360</v>
      </c>
      <c r="J17" s="48">
        <v>4791</v>
      </c>
      <c r="K17" s="52">
        <f t="shared" si="0"/>
        <v>59.49</v>
      </c>
      <c r="L17" s="50">
        <f t="shared" si="0"/>
        <v>60</v>
      </c>
      <c r="M17" s="51">
        <f t="shared" si="0"/>
        <v>59.74</v>
      </c>
    </row>
    <row r="18" spans="1:13" ht="16.5" customHeight="1">
      <c r="A18" s="98" t="s">
        <v>86</v>
      </c>
      <c r="B18" s="46">
        <v>2472</v>
      </c>
      <c r="C18" s="47">
        <v>2389</v>
      </c>
      <c r="D18" s="46">
        <v>4861</v>
      </c>
      <c r="E18" s="47">
        <v>1616</v>
      </c>
      <c r="F18" s="47">
        <v>1490</v>
      </c>
      <c r="G18" s="46">
        <v>3106</v>
      </c>
      <c r="H18" s="49">
        <v>856</v>
      </c>
      <c r="I18" s="47">
        <v>899</v>
      </c>
      <c r="J18" s="48">
        <v>1755</v>
      </c>
      <c r="K18" s="52">
        <f t="shared" si="0"/>
        <v>65.37</v>
      </c>
      <c r="L18" s="50">
        <f t="shared" si="0"/>
        <v>62.37</v>
      </c>
      <c r="M18" s="51">
        <f t="shared" si="0"/>
        <v>63.9</v>
      </c>
    </row>
    <row r="19" spans="1:13" ht="16.5" customHeight="1">
      <c r="A19" s="98" t="s">
        <v>87</v>
      </c>
      <c r="B19" s="46">
        <v>4759</v>
      </c>
      <c r="C19" s="47">
        <v>5476</v>
      </c>
      <c r="D19" s="46">
        <v>10235</v>
      </c>
      <c r="E19" s="47">
        <v>2714</v>
      </c>
      <c r="F19" s="47">
        <v>3114</v>
      </c>
      <c r="G19" s="46">
        <v>5828</v>
      </c>
      <c r="H19" s="49">
        <v>2045</v>
      </c>
      <c r="I19" s="47">
        <v>2362</v>
      </c>
      <c r="J19" s="48">
        <v>4407</v>
      </c>
      <c r="K19" s="52">
        <f t="shared" si="0"/>
        <v>57.03</v>
      </c>
      <c r="L19" s="50">
        <f t="shared" si="0"/>
        <v>56.87</v>
      </c>
      <c r="M19" s="51">
        <f t="shared" si="0"/>
        <v>56.94</v>
      </c>
    </row>
    <row r="20" spans="1:13" ht="16.5" customHeight="1">
      <c r="A20" s="98" t="s">
        <v>88</v>
      </c>
      <c r="B20" s="46">
        <v>636</v>
      </c>
      <c r="C20" s="47">
        <v>710</v>
      </c>
      <c r="D20" s="46">
        <v>1346</v>
      </c>
      <c r="E20" s="47">
        <v>455</v>
      </c>
      <c r="F20" s="47">
        <v>504</v>
      </c>
      <c r="G20" s="46">
        <v>959</v>
      </c>
      <c r="H20" s="49">
        <v>181</v>
      </c>
      <c r="I20" s="47">
        <v>206</v>
      </c>
      <c r="J20" s="48">
        <v>387</v>
      </c>
      <c r="K20" s="52">
        <f t="shared" si="0"/>
        <v>71.54</v>
      </c>
      <c r="L20" s="50">
        <f t="shared" si="0"/>
        <v>70.99</v>
      </c>
      <c r="M20" s="51">
        <f t="shared" si="0"/>
        <v>71.25</v>
      </c>
    </row>
    <row r="21" spans="1:13" ht="16.5" customHeight="1">
      <c r="A21" s="98" t="s">
        <v>89</v>
      </c>
      <c r="B21" s="46">
        <v>355</v>
      </c>
      <c r="C21" s="47">
        <v>358</v>
      </c>
      <c r="D21" s="46">
        <v>713</v>
      </c>
      <c r="E21" s="47">
        <v>270</v>
      </c>
      <c r="F21" s="47">
        <v>272</v>
      </c>
      <c r="G21" s="46">
        <v>542</v>
      </c>
      <c r="H21" s="49">
        <v>85</v>
      </c>
      <c r="I21" s="47">
        <v>86</v>
      </c>
      <c r="J21" s="48">
        <v>171</v>
      </c>
      <c r="K21" s="52">
        <f t="shared" si="0"/>
        <v>76.06</v>
      </c>
      <c r="L21" s="50">
        <f t="shared" si="0"/>
        <v>75.98</v>
      </c>
      <c r="M21" s="51">
        <f t="shared" si="0"/>
        <v>76.02</v>
      </c>
    </row>
    <row r="22" spans="1:13" ht="16.5" customHeight="1">
      <c r="A22" s="98" t="s">
        <v>90</v>
      </c>
      <c r="B22" s="46">
        <v>773</v>
      </c>
      <c r="C22" s="47">
        <v>927</v>
      </c>
      <c r="D22" s="46">
        <v>1700</v>
      </c>
      <c r="E22" s="47">
        <v>463</v>
      </c>
      <c r="F22" s="47">
        <v>548</v>
      </c>
      <c r="G22" s="46">
        <v>1011</v>
      </c>
      <c r="H22" s="49">
        <v>310</v>
      </c>
      <c r="I22" s="47">
        <v>379</v>
      </c>
      <c r="J22" s="48">
        <v>689</v>
      </c>
      <c r="K22" s="52">
        <f t="shared" si="0"/>
        <v>59.9</v>
      </c>
      <c r="L22" s="50">
        <f t="shared" si="0"/>
        <v>59.12</v>
      </c>
      <c r="M22" s="51">
        <f t="shared" si="0"/>
        <v>59.47</v>
      </c>
    </row>
    <row r="23" spans="1:13" ht="16.5" customHeight="1">
      <c r="A23" s="98" t="s">
        <v>91</v>
      </c>
      <c r="B23" s="46">
        <v>1163</v>
      </c>
      <c r="C23" s="47">
        <v>1315</v>
      </c>
      <c r="D23" s="46">
        <v>2478</v>
      </c>
      <c r="E23" s="47">
        <v>661</v>
      </c>
      <c r="F23" s="47">
        <v>699</v>
      </c>
      <c r="G23" s="46">
        <v>1360</v>
      </c>
      <c r="H23" s="49">
        <v>502</v>
      </c>
      <c r="I23" s="47">
        <v>616</v>
      </c>
      <c r="J23" s="48">
        <v>1118</v>
      </c>
      <c r="K23" s="52">
        <f t="shared" si="0"/>
        <v>56.84</v>
      </c>
      <c r="L23" s="50">
        <f t="shared" si="0"/>
        <v>53.16</v>
      </c>
      <c r="M23" s="53">
        <f t="shared" si="0"/>
        <v>54.88</v>
      </c>
    </row>
    <row r="24" spans="1:13" ht="16.5" customHeight="1">
      <c r="A24" s="98" t="s">
        <v>92</v>
      </c>
      <c r="B24" s="46">
        <v>1287</v>
      </c>
      <c r="C24" s="47">
        <v>1406</v>
      </c>
      <c r="D24" s="46">
        <v>2693</v>
      </c>
      <c r="E24" s="47">
        <v>812</v>
      </c>
      <c r="F24" s="47">
        <v>859</v>
      </c>
      <c r="G24" s="46">
        <v>1671</v>
      </c>
      <c r="H24" s="49">
        <v>475</v>
      </c>
      <c r="I24" s="47">
        <v>547</v>
      </c>
      <c r="J24" s="48">
        <v>1022</v>
      </c>
      <c r="K24" s="52">
        <f t="shared" si="0"/>
        <v>63.09</v>
      </c>
      <c r="L24" s="50">
        <f t="shared" si="0"/>
        <v>61.1</v>
      </c>
      <c r="M24" s="53">
        <f t="shared" si="0"/>
        <v>62.05</v>
      </c>
    </row>
    <row r="25" spans="1:13" ht="16.5" customHeight="1">
      <c r="A25" s="98" t="s">
        <v>93</v>
      </c>
      <c r="B25" s="46">
        <v>7213</v>
      </c>
      <c r="C25" s="47">
        <v>8395</v>
      </c>
      <c r="D25" s="46">
        <v>15608</v>
      </c>
      <c r="E25" s="47">
        <v>3857</v>
      </c>
      <c r="F25" s="47">
        <v>4295</v>
      </c>
      <c r="G25" s="46">
        <v>8152</v>
      </c>
      <c r="H25" s="49">
        <v>3356</v>
      </c>
      <c r="I25" s="47">
        <v>4100</v>
      </c>
      <c r="J25" s="48">
        <v>7456</v>
      </c>
      <c r="K25" s="52">
        <f t="shared" si="0"/>
        <v>53.47</v>
      </c>
      <c r="L25" s="50">
        <f t="shared" si="0"/>
        <v>51.16</v>
      </c>
      <c r="M25" s="53">
        <f t="shared" si="0"/>
        <v>52.23</v>
      </c>
    </row>
    <row r="26" spans="1:13" ht="16.5" customHeight="1">
      <c r="A26" s="98" t="s">
        <v>94</v>
      </c>
      <c r="B26" s="46">
        <v>443</v>
      </c>
      <c r="C26" s="47">
        <v>439</v>
      </c>
      <c r="D26" s="46">
        <v>882</v>
      </c>
      <c r="E26" s="47">
        <v>299</v>
      </c>
      <c r="F26" s="47">
        <v>323</v>
      </c>
      <c r="G26" s="46">
        <v>622</v>
      </c>
      <c r="H26" s="49">
        <v>144</v>
      </c>
      <c r="I26" s="47">
        <v>116</v>
      </c>
      <c r="J26" s="48">
        <v>260</v>
      </c>
      <c r="K26" s="52">
        <f t="shared" si="0"/>
        <v>67.49</v>
      </c>
      <c r="L26" s="50">
        <f t="shared" si="0"/>
        <v>73.58</v>
      </c>
      <c r="M26" s="53">
        <f t="shared" si="0"/>
        <v>70.52</v>
      </c>
    </row>
    <row r="27" spans="1:13" ht="16.5" customHeight="1">
      <c r="A27" s="98"/>
      <c r="B27" s="46"/>
      <c r="C27" s="47"/>
      <c r="D27" s="46"/>
      <c r="E27" s="47"/>
      <c r="F27" s="47"/>
      <c r="G27" s="48"/>
      <c r="H27" s="49"/>
      <c r="I27" s="47"/>
      <c r="J27" s="48"/>
      <c r="K27" s="52"/>
      <c r="L27" s="50"/>
      <c r="M27" s="53"/>
    </row>
    <row r="28" spans="1:13" ht="16.5" customHeight="1">
      <c r="A28" s="98" t="s">
        <v>23</v>
      </c>
      <c r="B28" s="46">
        <f>SUM(B8:B26)</f>
        <v>35371</v>
      </c>
      <c r="C28" s="47">
        <f>SUM(C8:C26)</f>
        <v>38137</v>
      </c>
      <c r="D28" s="46">
        <f>SUM(B28:C28)</f>
        <v>73508</v>
      </c>
      <c r="E28" s="47">
        <f>SUM(E8:E26)</f>
        <v>21569</v>
      </c>
      <c r="F28" s="47">
        <f>SUM(F8:F26)</f>
        <v>22819</v>
      </c>
      <c r="G28" s="48">
        <f>SUM(E28:F28)</f>
        <v>44388</v>
      </c>
      <c r="H28" s="47">
        <f>SUM(H8:H26)</f>
        <v>13802</v>
      </c>
      <c r="I28" s="47">
        <f>SUM(I8:I26)</f>
        <v>15318</v>
      </c>
      <c r="J28" s="48">
        <f>SUM(H28:I28)</f>
        <v>29120</v>
      </c>
      <c r="K28" s="52">
        <f>ROUND(E28/B28*100,2)</f>
        <v>60.98</v>
      </c>
      <c r="L28" s="50">
        <f>ROUND(F28/C28*100,2)</f>
        <v>59.83</v>
      </c>
      <c r="M28" s="53">
        <f>ROUND(G28/D28*100,2)</f>
        <v>60.39</v>
      </c>
    </row>
    <row r="29" spans="1:13" ht="16.5" customHeight="1">
      <c r="A29" s="98"/>
      <c r="B29" s="46"/>
      <c r="C29" s="47"/>
      <c r="D29" s="46"/>
      <c r="E29" s="47"/>
      <c r="F29" s="47"/>
      <c r="G29" s="48"/>
      <c r="H29" s="49"/>
      <c r="I29" s="47"/>
      <c r="J29" s="48"/>
      <c r="K29" s="52"/>
      <c r="L29" s="50"/>
      <c r="M29" s="53"/>
    </row>
    <row r="30" spans="1:13" ht="16.5" customHeight="1">
      <c r="A30" s="98" t="s">
        <v>0</v>
      </c>
      <c r="B30" s="46">
        <v>43463</v>
      </c>
      <c r="C30" s="47">
        <v>54322</v>
      </c>
      <c r="D30" s="46">
        <v>97785</v>
      </c>
      <c r="E30" s="47">
        <v>23549</v>
      </c>
      <c r="F30" s="47">
        <v>28405</v>
      </c>
      <c r="G30" s="48">
        <v>51954</v>
      </c>
      <c r="H30" s="49">
        <v>19914</v>
      </c>
      <c r="I30" s="47">
        <v>25917</v>
      </c>
      <c r="J30" s="48">
        <v>45831</v>
      </c>
      <c r="K30" s="52">
        <f>ROUND(E30/B30*100,2)</f>
        <v>54.18</v>
      </c>
      <c r="L30" s="50">
        <f>ROUND(F30/C30*100,2)</f>
        <v>52.29</v>
      </c>
      <c r="M30" s="53">
        <f>ROUND(G30/D30*100,2)</f>
        <v>53.13</v>
      </c>
    </row>
    <row r="31" spans="1:13" ht="16.5" customHeight="1">
      <c r="A31" s="98"/>
      <c r="B31" s="46"/>
      <c r="C31" s="47"/>
      <c r="D31" s="46"/>
      <c r="E31" s="47"/>
      <c r="F31" s="47"/>
      <c r="G31" s="48"/>
      <c r="H31" s="49"/>
      <c r="I31" s="47"/>
      <c r="J31" s="48"/>
      <c r="K31" s="52"/>
      <c r="L31" s="50"/>
      <c r="M31" s="53"/>
    </row>
    <row r="32" spans="1:13" ht="16.5" customHeight="1">
      <c r="A32" s="137" t="s">
        <v>102</v>
      </c>
      <c r="B32" s="49">
        <f>SUM(B28,B30)</f>
        <v>78834</v>
      </c>
      <c r="C32" s="47">
        <f>SUM(C28,C30)</f>
        <v>92459</v>
      </c>
      <c r="D32" s="46">
        <f>SUM(B32:C32)</f>
        <v>171293</v>
      </c>
      <c r="E32" s="47">
        <f>SUM(E28,E30)</f>
        <v>45118</v>
      </c>
      <c r="F32" s="47">
        <f>SUM(F28,F30)</f>
        <v>51224</v>
      </c>
      <c r="G32" s="48">
        <f>SUM(E32:F32)</f>
        <v>96342</v>
      </c>
      <c r="H32" s="49">
        <f>SUM(H28,H30)</f>
        <v>33716</v>
      </c>
      <c r="I32" s="47">
        <f>SUM(I28,I30)</f>
        <v>41235</v>
      </c>
      <c r="J32" s="48">
        <f>SUM(H32:I32)</f>
        <v>74951</v>
      </c>
      <c r="K32" s="52">
        <f>ROUND(E32/B32*100,2)</f>
        <v>57.23</v>
      </c>
      <c r="L32" s="50">
        <f>ROUND(F32/C32*100,2)</f>
        <v>55.4</v>
      </c>
      <c r="M32" s="53">
        <f>ROUND(G32/D32*100,2)</f>
        <v>56.24</v>
      </c>
    </row>
    <row r="33" spans="1:13" ht="16.5" customHeight="1">
      <c r="A33" s="98"/>
      <c r="B33" s="46"/>
      <c r="C33" s="47"/>
      <c r="D33" s="46"/>
      <c r="E33" s="47"/>
      <c r="F33" s="47"/>
      <c r="G33" s="48"/>
      <c r="H33" s="49"/>
      <c r="I33" s="47"/>
      <c r="J33" s="48"/>
      <c r="K33" s="52"/>
      <c r="L33" s="50"/>
      <c r="M33" s="53"/>
    </row>
    <row r="34" spans="1:13" ht="16.5" customHeight="1">
      <c r="A34" s="99" t="s">
        <v>24</v>
      </c>
      <c r="B34" s="46">
        <v>373855</v>
      </c>
      <c r="C34" s="47">
        <v>406148</v>
      </c>
      <c r="D34" s="46">
        <v>780003</v>
      </c>
      <c r="E34" s="47">
        <v>227533</v>
      </c>
      <c r="F34" s="47">
        <v>242929</v>
      </c>
      <c r="G34" s="48">
        <v>470462</v>
      </c>
      <c r="H34" s="49">
        <v>146322</v>
      </c>
      <c r="I34" s="47">
        <v>163219</v>
      </c>
      <c r="J34" s="48">
        <v>309541</v>
      </c>
      <c r="K34" s="52">
        <f aca="true" t="shared" si="1" ref="K34:M36">ROUND(E34/B34*100,2)</f>
        <v>60.86</v>
      </c>
      <c r="L34" s="50">
        <f t="shared" si="1"/>
        <v>59.81</v>
      </c>
      <c r="M34" s="53">
        <f t="shared" si="1"/>
        <v>60.32</v>
      </c>
    </row>
    <row r="35" spans="1:13" ht="16.5" customHeight="1">
      <c r="A35" s="98" t="s">
        <v>1</v>
      </c>
      <c r="B35" s="46">
        <v>1710002</v>
      </c>
      <c r="C35" s="47">
        <v>1975572</v>
      </c>
      <c r="D35" s="46">
        <v>3685574</v>
      </c>
      <c r="E35" s="47">
        <v>906405</v>
      </c>
      <c r="F35" s="47">
        <v>1033266</v>
      </c>
      <c r="G35" s="48">
        <v>1939671</v>
      </c>
      <c r="H35" s="49">
        <v>803597</v>
      </c>
      <c r="I35" s="47">
        <v>942306</v>
      </c>
      <c r="J35" s="48">
        <v>1745903</v>
      </c>
      <c r="K35" s="52">
        <f t="shared" si="1"/>
        <v>53.01</v>
      </c>
      <c r="L35" s="50">
        <f t="shared" si="1"/>
        <v>52.3</v>
      </c>
      <c r="M35" s="53">
        <f t="shared" si="1"/>
        <v>52.63</v>
      </c>
    </row>
    <row r="36" spans="1:13" ht="16.5" customHeight="1" thickBot="1">
      <c r="A36" s="100" t="s">
        <v>2</v>
      </c>
      <c r="B36" s="69">
        <f>SUM(B34:B35)</f>
        <v>2083857</v>
      </c>
      <c r="C36" s="70">
        <f>SUM(C34:C35)</f>
        <v>2381720</v>
      </c>
      <c r="D36" s="69">
        <f>SUM(B36:C36)</f>
        <v>4465577</v>
      </c>
      <c r="E36" s="70">
        <f>SUM(E34:E35)</f>
        <v>1133938</v>
      </c>
      <c r="F36" s="70">
        <f>SUM(F34:F35)</f>
        <v>1276195</v>
      </c>
      <c r="G36" s="71">
        <f>SUM(E36:F36)</f>
        <v>2410133</v>
      </c>
      <c r="H36" s="72">
        <f>SUM(H34:H35)</f>
        <v>949919</v>
      </c>
      <c r="I36" s="70">
        <f>SUM(I34:I35)</f>
        <v>1105525</v>
      </c>
      <c r="J36" s="71">
        <f>SUM(H36:I36)</f>
        <v>2055444</v>
      </c>
      <c r="K36" s="73">
        <f t="shared" si="1"/>
        <v>54.42</v>
      </c>
      <c r="L36" s="74">
        <f t="shared" si="1"/>
        <v>53.58</v>
      </c>
      <c r="M36" s="75">
        <f t="shared" si="1"/>
        <v>53.97</v>
      </c>
    </row>
  </sheetData>
  <sheetProtection/>
  <mergeCells count="7">
    <mergeCell ref="K5:M5"/>
    <mergeCell ref="E5:G5"/>
    <mergeCell ref="L4:M4"/>
    <mergeCell ref="A5:A7"/>
    <mergeCell ref="B5:D5"/>
    <mergeCell ref="A3:D4"/>
    <mergeCell ref="H5:J5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4" r:id="rId1"/>
  <ignoredErrors>
    <ignoredError sqref="D28:K29 D31:K33 K30 D36:K36 K34 K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SheetLayoutView="75" zoomScalePageLayoutView="0" workbookViewId="0" topLeftCell="A1">
      <pane xSplit="1" ySplit="5" topLeftCell="B6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L2" sqref="L2:M2"/>
    </sheetView>
  </sheetViews>
  <sheetFormatPr defaultColWidth="9.00390625" defaultRowHeight="13.5"/>
  <cols>
    <col min="1" max="1" width="12.75390625" style="39" customWidth="1"/>
    <col min="2" max="13" width="11.625" style="39" customWidth="1"/>
    <col min="14" max="16384" width="9.00390625" style="39" customWidth="1"/>
  </cols>
  <sheetData>
    <row r="1" spans="1:13" ht="13.5">
      <c r="A1" s="194" t="s">
        <v>74</v>
      </c>
      <c r="B1" s="194"/>
      <c r="C1" s="194"/>
      <c r="D1" s="194"/>
      <c r="M1" s="87"/>
    </row>
    <row r="2" spans="1:13" ht="14.25" customHeight="1" thickBot="1">
      <c r="A2" s="195"/>
      <c r="B2" s="195"/>
      <c r="C2" s="195"/>
      <c r="D2" s="195"/>
      <c r="L2" s="157" t="s">
        <v>100</v>
      </c>
      <c r="M2" s="157"/>
    </row>
    <row r="3" spans="1:13" ht="25.5" customHeight="1">
      <c r="A3" s="158" t="s">
        <v>55</v>
      </c>
      <c r="B3" s="156" t="s">
        <v>25</v>
      </c>
      <c r="C3" s="152"/>
      <c r="D3" s="161"/>
      <c r="E3" s="151" t="s">
        <v>26</v>
      </c>
      <c r="F3" s="152"/>
      <c r="G3" s="153"/>
      <c r="H3" s="151" t="s">
        <v>27</v>
      </c>
      <c r="I3" s="152"/>
      <c r="J3" s="153"/>
      <c r="K3" s="154" t="s">
        <v>28</v>
      </c>
      <c r="L3" s="155"/>
      <c r="M3" s="156"/>
    </row>
    <row r="4" spans="1:13" ht="13.5">
      <c r="A4" s="159"/>
      <c r="B4" s="88"/>
      <c r="C4" s="88"/>
      <c r="D4" s="88" t="s">
        <v>29</v>
      </c>
      <c r="E4" s="89"/>
      <c r="F4" s="88"/>
      <c r="G4" s="90" t="s">
        <v>29</v>
      </c>
      <c r="H4" s="89"/>
      <c r="I4" s="88"/>
      <c r="J4" s="90" t="s">
        <v>29</v>
      </c>
      <c r="K4" s="91"/>
      <c r="L4" s="91"/>
      <c r="M4" s="92" t="s">
        <v>52</v>
      </c>
    </row>
    <row r="5" spans="1:13" ht="21" customHeight="1">
      <c r="A5" s="160"/>
      <c r="B5" s="93" t="s">
        <v>31</v>
      </c>
      <c r="C5" s="94" t="s">
        <v>32</v>
      </c>
      <c r="D5" s="93" t="s">
        <v>33</v>
      </c>
      <c r="E5" s="94" t="s">
        <v>31</v>
      </c>
      <c r="F5" s="94" t="s">
        <v>32</v>
      </c>
      <c r="G5" s="95" t="s">
        <v>33</v>
      </c>
      <c r="H5" s="96" t="s">
        <v>31</v>
      </c>
      <c r="I5" s="94" t="s">
        <v>32</v>
      </c>
      <c r="J5" s="95" t="s">
        <v>33</v>
      </c>
      <c r="K5" s="93" t="s">
        <v>31</v>
      </c>
      <c r="L5" s="94" t="s">
        <v>32</v>
      </c>
      <c r="M5" s="97" t="s">
        <v>33</v>
      </c>
    </row>
    <row r="6" spans="1:13" ht="16.5" customHeight="1">
      <c r="A6" s="98" t="s">
        <v>4</v>
      </c>
      <c r="B6" s="101">
        <f>SUM('ウ比例代表投票結果'!B8)-'オ比例代表（うち在外）投票結果 '!B8</f>
        <v>600</v>
      </c>
      <c r="C6" s="102">
        <f>SUM('ウ比例代表投票結果'!C8)-'オ比例代表（うち在外）投票結果 '!C8</f>
        <v>612</v>
      </c>
      <c r="D6" s="101">
        <f aca="true" t="shared" si="0" ref="D6:D24">SUM(B6:C6)</f>
        <v>1212</v>
      </c>
      <c r="E6" s="47">
        <f>SUM('ウ比例代表投票結果'!E8)-'オ比例代表（うち在外）投票結果 '!E8</f>
        <v>387</v>
      </c>
      <c r="F6" s="47">
        <f>SUM('ウ比例代表投票結果'!F8)-'オ比例代表（うち在外）投票結果 '!F8</f>
        <v>386</v>
      </c>
      <c r="G6" s="48">
        <f aca="true" t="shared" si="1" ref="G6:G24">SUM(E6:F6)</f>
        <v>773</v>
      </c>
      <c r="H6" s="49">
        <f>SUM('ウ比例代表投票結果'!H8)-'オ比例代表（うち在外）投票結果 '!H8</f>
        <v>213</v>
      </c>
      <c r="I6" s="47">
        <f>SUM('ウ比例代表投票結果'!I8)-'オ比例代表（うち在外）投票結果 '!I8</f>
        <v>226</v>
      </c>
      <c r="J6" s="48">
        <f aca="true" t="shared" si="2" ref="J6:J24">SUM(H6:I6)</f>
        <v>439</v>
      </c>
      <c r="K6" s="52">
        <f aca="true" t="shared" si="3" ref="K6:K24">ROUND(E6/B6*100,2)</f>
        <v>64.5</v>
      </c>
      <c r="L6" s="50">
        <f aca="true" t="shared" si="4" ref="L6:L24">ROUND(F6/C6*100,2)</f>
        <v>63.07</v>
      </c>
      <c r="M6" s="51">
        <f aca="true" t="shared" si="5" ref="M6:M24">ROUND(G6/D6*100,2)</f>
        <v>63.78</v>
      </c>
    </row>
    <row r="7" spans="1:13" ht="16.5" customHeight="1">
      <c r="A7" s="98" t="s">
        <v>5</v>
      </c>
      <c r="B7" s="101">
        <f>SUM('ウ比例代表投票結果'!B9)-'オ比例代表（うち在外）投票結果 '!B9</f>
        <v>1212</v>
      </c>
      <c r="C7" s="102">
        <f>SUM('ウ比例代表投票結果'!C9)-'オ比例代表（うち在外）投票結果 '!C9</f>
        <v>1234</v>
      </c>
      <c r="D7" s="101">
        <f t="shared" si="0"/>
        <v>2446</v>
      </c>
      <c r="E7" s="47">
        <f>SUM('ウ比例代表投票結果'!E9)-'オ比例代表（うち在外）投票結果 '!E9</f>
        <v>755</v>
      </c>
      <c r="F7" s="47">
        <f>SUM('ウ比例代表投票結果'!F9)-'オ比例代表（うち在外）投票結果 '!F9</f>
        <v>760</v>
      </c>
      <c r="G7" s="48">
        <f t="shared" si="1"/>
        <v>1515</v>
      </c>
      <c r="H7" s="49">
        <f>SUM('ウ比例代表投票結果'!H9)-'オ比例代表（うち在外）投票結果 '!H9</f>
        <v>457</v>
      </c>
      <c r="I7" s="47">
        <f>SUM('ウ比例代表投票結果'!I9)-'オ比例代表（うち在外）投票結果 '!I9</f>
        <v>474</v>
      </c>
      <c r="J7" s="48">
        <f t="shared" si="2"/>
        <v>931</v>
      </c>
      <c r="K7" s="52">
        <f t="shared" si="3"/>
        <v>62.29</v>
      </c>
      <c r="L7" s="50">
        <f t="shared" si="4"/>
        <v>61.59</v>
      </c>
      <c r="M7" s="51">
        <f t="shared" si="5"/>
        <v>61.94</v>
      </c>
    </row>
    <row r="8" spans="1:13" ht="16.5" customHeight="1">
      <c r="A8" s="98" t="s">
        <v>6</v>
      </c>
      <c r="B8" s="101">
        <f>SUM('ウ比例代表投票結果'!B10)-'オ比例代表（うち在外）投票結果 '!B10</f>
        <v>1074</v>
      </c>
      <c r="C8" s="102">
        <f>SUM('ウ比例代表投票結果'!C10)-'オ比例代表（うち在外）投票結果 '!C10</f>
        <v>1197</v>
      </c>
      <c r="D8" s="101">
        <f t="shared" si="0"/>
        <v>2271</v>
      </c>
      <c r="E8" s="47">
        <f>SUM('ウ比例代表投票結果'!E10)-'オ比例代表（うち在外）投票結果 '!E10</f>
        <v>728</v>
      </c>
      <c r="F8" s="47">
        <f>SUM('ウ比例代表投票結果'!F10)-'オ比例代表（うち在外）投票結果 '!F10</f>
        <v>813</v>
      </c>
      <c r="G8" s="48">
        <f t="shared" si="1"/>
        <v>1541</v>
      </c>
      <c r="H8" s="49">
        <f>SUM('ウ比例代表投票結果'!H10)-'オ比例代表（うち在外）投票結果 '!H10</f>
        <v>346</v>
      </c>
      <c r="I8" s="47">
        <f>SUM('ウ比例代表投票結果'!I10)-'オ比例代表（うち在外）投票結果 '!I10</f>
        <v>384</v>
      </c>
      <c r="J8" s="48">
        <f t="shared" si="2"/>
        <v>730</v>
      </c>
      <c r="K8" s="52">
        <f t="shared" si="3"/>
        <v>67.78</v>
      </c>
      <c r="L8" s="50">
        <f t="shared" si="4"/>
        <v>67.92</v>
      </c>
      <c r="M8" s="51">
        <f t="shared" si="5"/>
        <v>67.86</v>
      </c>
    </row>
    <row r="9" spans="1:13" ht="16.5" customHeight="1">
      <c r="A9" s="98" t="s">
        <v>7</v>
      </c>
      <c r="B9" s="101">
        <f>SUM('ウ比例代表投票結果'!B11)-'オ比例代表（うち在外）投票結果 '!B11</f>
        <v>1857</v>
      </c>
      <c r="C9" s="102">
        <f>SUM('ウ比例代表投票結果'!C11)-'オ比例代表（うち在外）投票結果 '!C11</f>
        <v>2030</v>
      </c>
      <c r="D9" s="101">
        <f t="shared" si="0"/>
        <v>3887</v>
      </c>
      <c r="E9" s="47">
        <f>SUM('ウ比例代表投票結果'!E11)-'オ比例代表（うち在外）投票結果 '!E11</f>
        <v>1321</v>
      </c>
      <c r="F9" s="47">
        <f>SUM('ウ比例代表投票結果'!F11)-'オ比例代表（うち在外）投票結果 '!F11</f>
        <v>1427</v>
      </c>
      <c r="G9" s="48">
        <f t="shared" si="1"/>
        <v>2748</v>
      </c>
      <c r="H9" s="49">
        <f>SUM('ウ比例代表投票結果'!H11)-'オ比例代表（うち在外）投票結果 '!H11</f>
        <v>536</v>
      </c>
      <c r="I9" s="47">
        <f>SUM('ウ比例代表投票結果'!I11)-'オ比例代表（うち在外）投票結果 '!I11</f>
        <v>603</v>
      </c>
      <c r="J9" s="48">
        <f t="shared" si="2"/>
        <v>1139</v>
      </c>
      <c r="K9" s="52">
        <f t="shared" si="3"/>
        <v>71.14</v>
      </c>
      <c r="L9" s="50">
        <f t="shared" si="4"/>
        <v>70.3</v>
      </c>
      <c r="M9" s="51">
        <f t="shared" si="5"/>
        <v>70.7</v>
      </c>
    </row>
    <row r="10" spans="1:13" ht="16.5" customHeight="1">
      <c r="A10" s="98" t="s">
        <v>8</v>
      </c>
      <c r="B10" s="101">
        <f>SUM('ウ比例代表投票結果'!B12)-'オ比例代表（うち在外）投票結果 '!B12</f>
        <v>1874</v>
      </c>
      <c r="C10" s="102">
        <f>SUM('ウ比例代表投票結果'!C12)-'オ比例代表（うち在外）投票結果 '!C12</f>
        <v>2018</v>
      </c>
      <c r="D10" s="101">
        <f t="shared" si="0"/>
        <v>3892</v>
      </c>
      <c r="E10" s="47">
        <f>SUM('ウ比例代表投票結果'!E12)-'オ比例代表（うち在外）投票結果 '!E12</f>
        <v>1189</v>
      </c>
      <c r="F10" s="47">
        <f>SUM('ウ比例代表投票結果'!F12)-'オ比例代表（うち在外）投票結果 '!F12</f>
        <v>1259</v>
      </c>
      <c r="G10" s="48">
        <f t="shared" si="1"/>
        <v>2448</v>
      </c>
      <c r="H10" s="49">
        <f>SUM('ウ比例代表投票結果'!H12)-'オ比例代表（うち在外）投票結果 '!H12</f>
        <v>685</v>
      </c>
      <c r="I10" s="47">
        <f>SUM('ウ比例代表投票結果'!I12)-'オ比例代表（うち在外）投票結果 '!I12</f>
        <v>759</v>
      </c>
      <c r="J10" s="48">
        <f t="shared" si="2"/>
        <v>1444</v>
      </c>
      <c r="K10" s="52">
        <f t="shared" si="3"/>
        <v>63.45</v>
      </c>
      <c r="L10" s="50">
        <f t="shared" si="4"/>
        <v>62.39</v>
      </c>
      <c r="M10" s="51">
        <f t="shared" si="5"/>
        <v>62.9</v>
      </c>
    </row>
    <row r="11" spans="1:13" ht="16.5" customHeight="1">
      <c r="A11" s="98" t="s">
        <v>9</v>
      </c>
      <c r="B11" s="101">
        <f>SUM('ウ比例代表投票結果'!B13)-'オ比例代表（うち在外）投票結果 '!B13</f>
        <v>806</v>
      </c>
      <c r="C11" s="102">
        <f>SUM('ウ比例代表投票結果'!C13)-'オ比例代表（うち在外）投票結果 '!C13</f>
        <v>853</v>
      </c>
      <c r="D11" s="101">
        <f t="shared" si="0"/>
        <v>1659</v>
      </c>
      <c r="E11" s="47">
        <f>SUM('ウ比例代表投票結果'!E13)-'オ比例代表（うち在外）投票結果 '!E13</f>
        <v>593</v>
      </c>
      <c r="F11" s="47">
        <f>SUM('ウ比例代表投票結果'!F13)-'オ比例代表（うち在外）投票結果 '!F13</f>
        <v>612</v>
      </c>
      <c r="G11" s="48">
        <f t="shared" si="1"/>
        <v>1205</v>
      </c>
      <c r="H11" s="49">
        <f>SUM('ウ比例代表投票結果'!H13)-'オ比例代表（うち在外）投票結果 '!H13</f>
        <v>213</v>
      </c>
      <c r="I11" s="47">
        <f>SUM('ウ比例代表投票結果'!I13)-'オ比例代表（うち在外）投票結果 '!I13</f>
        <v>241</v>
      </c>
      <c r="J11" s="48">
        <f t="shared" si="2"/>
        <v>454</v>
      </c>
      <c r="K11" s="52">
        <f t="shared" si="3"/>
        <v>73.57</v>
      </c>
      <c r="L11" s="50">
        <f t="shared" si="4"/>
        <v>71.75</v>
      </c>
      <c r="M11" s="51">
        <f t="shared" si="5"/>
        <v>72.63</v>
      </c>
    </row>
    <row r="12" spans="1:13" ht="16.5" customHeight="1">
      <c r="A12" s="98" t="s">
        <v>10</v>
      </c>
      <c r="B12" s="101">
        <f>SUM('ウ比例代表投票結果'!B14)-'オ比例代表（うち在外）投票結果 '!B14</f>
        <v>771</v>
      </c>
      <c r="C12" s="102">
        <f>SUM('ウ比例代表投票結果'!C14)-'オ比例代表（うち在外）投票結果 '!C14</f>
        <v>732</v>
      </c>
      <c r="D12" s="101">
        <f t="shared" si="0"/>
        <v>1503</v>
      </c>
      <c r="E12" s="47">
        <f>SUM('ウ比例代表投票結果'!E14)-'オ比例代表（うち在外）投票結果 '!E14</f>
        <v>476</v>
      </c>
      <c r="F12" s="47">
        <f>SUM('ウ比例代表投票結果'!F14)-'オ比例代表（うち在外）投票結果 '!F14</f>
        <v>446</v>
      </c>
      <c r="G12" s="48">
        <f t="shared" si="1"/>
        <v>922</v>
      </c>
      <c r="H12" s="49">
        <f>SUM('ウ比例代表投票結果'!H14)-'オ比例代表（うち在外）投票結果 '!H14</f>
        <v>295</v>
      </c>
      <c r="I12" s="47">
        <f>SUM('ウ比例代表投票結果'!I14)-'オ比例代表（うち在外）投票結果 '!I14</f>
        <v>286</v>
      </c>
      <c r="J12" s="48">
        <f t="shared" si="2"/>
        <v>581</v>
      </c>
      <c r="K12" s="52">
        <f t="shared" si="3"/>
        <v>61.74</v>
      </c>
      <c r="L12" s="50">
        <f t="shared" si="4"/>
        <v>60.93</v>
      </c>
      <c r="M12" s="51">
        <f t="shared" si="5"/>
        <v>61.34</v>
      </c>
    </row>
    <row r="13" spans="1:13" ht="16.5" customHeight="1">
      <c r="A13" s="98" t="s">
        <v>11</v>
      </c>
      <c r="B13" s="101">
        <f>SUM('ウ比例代表投票結果'!B15)-'オ比例代表（うち在外）投票結果 '!B15</f>
        <v>898</v>
      </c>
      <c r="C13" s="102">
        <f>SUM('ウ比例代表投票結果'!C15)-'オ比例代表（うち在外）投票結果 '!C15</f>
        <v>888</v>
      </c>
      <c r="D13" s="101">
        <f t="shared" si="0"/>
        <v>1786</v>
      </c>
      <c r="E13" s="47">
        <f>SUM('ウ比例代表投票結果'!E15)-'オ比例代表（うち在外）投票結果 '!E15</f>
        <v>584</v>
      </c>
      <c r="F13" s="47">
        <f>SUM('ウ比例代表投票結果'!F15)-'オ比例代表（うち在外）投票結果 '!F15</f>
        <v>593</v>
      </c>
      <c r="G13" s="48">
        <f t="shared" si="1"/>
        <v>1177</v>
      </c>
      <c r="H13" s="49">
        <f>SUM('ウ比例代表投票結果'!H15)-'オ比例代表（うち在外）投票結果 '!H15</f>
        <v>314</v>
      </c>
      <c r="I13" s="47">
        <f>SUM('ウ比例代表投票結果'!I15)-'オ比例代表（うち在外）投票結果 '!I15</f>
        <v>295</v>
      </c>
      <c r="J13" s="48">
        <f t="shared" si="2"/>
        <v>609</v>
      </c>
      <c r="K13" s="52">
        <f t="shared" si="3"/>
        <v>65.03</v>
      </c>
      <c r="L13" s="50">
        <f t="shared" si="4"/>
        <v>66.78</v>
      </c>
      <c r="M13" s="51">
        <f t="shared" si="5"/>
        <v>65.9</v>
      </c>
    </row>
    <row r="14" spans="1:13" ht="16.5" customHeight="1">
      <c r="A14" s="98" t="s">
        <v>12</v>
      </c>
      <c r="B14" s="101">
        <f>SUM('ウ比例代表投票結果'!B16)-'オ比例代表（うち在外）投票結果 '!B16</f>
        <v>1167</v>
      </c>
      <c r="C14" s="102">
        <f>SUM('ウ比例代表投票結果'!C16)-'オ比例代表（うち在外）投票結果 '!C16</f>
        <v>1248</v>
      </c>
      <c r="D14" s="101">
        <f t="shared" si="0"/>
        <v>2415</v>
      </c>
      <c r="E14" s="47">
        <f>SUM('ウ比例代表投票結果'!E16)-'オ比例代表（うち在外）投票結果 '!E16</f>
        <v>817</v>
      </c>
      <c r="F14" s="47">
        <f>SUM('ウ比例代表投票結果'!F16)-'オ比例代表（うち在外）投票結果 '!F16</f>
        <v>877</v>
      </c>
      <c r="G14" s="48">
        <f t="shared" si="1"/>
        <v>1694</v>
      </c>
      <c r="H14" s="49">
        <f>SUM('ウ比例代表投票結果'!H16)-'オ比例代表（うち在外）投票結果 '!H16</f>
        <v>350</v>
      </c>
      <c r="I14" s="47">
        <f>SUM('ウ比例代表投票結果'!I16)-'オ比例代表（うち在外）投票結果 '!I16</f>
        <v>371</v>
      </c>
      <c r="J14" s="48">
        <f t="shared" si="2"/>
        <v>721</v>
      </c>
      <c r="K14" s="52">
        <f t="shared" si="3"/>
        <v>70.01</v>
      </c>
      <c r="L14" s="50">
        <f t="shared" si="4"/>
        <v>70.27</v>
      </c>
      <c r="M14" s="51">
        <f t="shared" si="5"/>
        <v>70.14</v>
      </c>
    </row>
    <row r="15" spans="1:13" ht="16.5" customHeight="1">
      <c r="A15" s="98" t="s">
        <v>13</v>
      </c>
      <c r="B15" s="101">
        <f>SUM('ウ比例代表投票結果'!B17)-'オ比例代表（うち在外）投票結果 '!B17</f>
        <v>5996</v>
      </c>
      <c r="C15" s="102">
        <f>SUM('ウ比例代表投票結果'!C17)-'オ比例代表（うち在外）投票結果 '!C17</f>
        <v>5891</v>
      </c>
      <c r="D15" s="101">
        <f t="shared" si="0"/>
        <v>11887</v>
      </c>
      <c r="E15" s="47">
        <f>SUM('ウ比例代表投票結果'!E17)-'オ比例代表（うち在外）投票結果 '!E17</f>
        <v>3569</v>
      </c>
      <c r="F15" s="47">
        <f>SUM('ウ比例代表投票結果'!F17)-'オ比例代表（うち在外）投票結果 '!F17</f>
        <v>3538</v>
      </c>
      <c r="G15" s="48">
        <f t="shared" si="1"/>
        <v>7107</v>
      </c>
      <c r="H15" s="49">
        <f>SUM('ウ比例代表投票結果'!H17)-'オ比例代表（うち在外）投票結果 '!H17</f>
        <v>2427</v>
      </c>
      <c r="I15" s="47">
        <f>SUM('ウ比例代表投票結果'!I17)-'オ比例代表（うち在外）投票結果 '!I17</f>
        <v>2353</v>
      </c>
      <c r="J15" s="48">
        <f t="shared" si="2"/>
        <v>4780</v>
      </c>
      <c r="K15" s="52">
        <f t="shared" si="3"/>
        <v>59.52</v>
      </c>
      <c r="L15" s="50">
        <f t="shared" si="4"/>
        <v>60.06</v>
      </c>
      <c r="M15" s="51">
        <f t="shared" si="5"/>
        <v>59.79</v>
      </c>
    </row>
    <row r="16" spans="1:13" ht="16.5" customHeight="1">
      <c r="A16" s="98" t="s">
        <v>14</v>
      </c>
      <c r="B16" s="101">
        <f>SUM('ウ比例代表投票結果'!B18)-'オ比例代表（うち在外）投票結果 '!B18</f>
        <v>2470</v>
      </c>
      <c r="C16" s="102">
        <f>SUM('ウ比例代表投票結果'!C18)-'オ比例代表（うち在外）投票結果 '!C18</f>
        <v>2386</v>
      </c>
      <c r="D16" s="101">
        <f t="shared" si="0"/>
        <v>4856</v>
      </c>
      <c r="E16" s="47">
        <f>SUM('ウ比例代表投票結果'!E18)-'オ比例代表（うち在外）投票結果 '!E18</f>
        <v>1616</v>
      </c>
      <c r="F16" s="47">
        <f>SUM('ウ比例代表投票結果'!F18)-'オ比例代表（うち在外）投票結果 '!F18</f>
        <v>1490</v>
      </c>
      <c r="G16" s="48">
        <f t="shared" si="1"/>
        <v>3106</v>
      </c>
      <c r="H16" s="49">
        <f>SUM('ウ比例代表投票結果'!H18)-'オ比例代表（うち在外）投票結果 '!H18</f>
        <v>854</v>
      </c>
      <c r="I16" s="47">
        <f>SUM('ウ比例代表投票結果'!I18)-'オ比例代表（うち在外）投票結果 '!I18</f>
        <v>896</v>
      </c>
      <c r="J16" s="48">
        <f t="shared" si="2"/>
        <v>1750</v>
      </c>
      <c r="K16" s="52">
        <f t="shared" si="3"/>
        <v>65.43</v>
      </c>
      <c r="L16" s="50">
        <f t="shared" si="4"/>
        <v>62.45</v>
      </c>
      <c r="M16" s="51">
        <f t="shared" si="5"/>
        <v>63.96</v>
      </c>
    </row>
    <row r="17" spans="1:13" ht="16.5" customHeight="1">
      <c r="A17" s="98" t="s">
        <v>15</v>
      </c>
      <c r="B17" s="101">
        <f>SUM('ウ比例代表投票結果'!B19)-'オ比例代表（うち在外）投票結果 '!B19</f>
        <v>4757</v>
      </c>
      <c r="C17" s="102">
        <f>SUM('ウ比例代表投票結果'!C19)-'オ比例代表（うち在外）投票結果 '!C19</f>
        <v>5475</v>
      </c>
      <c r="D17" s="101">
        <f t="shared" si="0"/>
        <v>10232</v>
      </c>
      <c r="E17" s="47">
        <f>SUM('ウ比例代表投票結果'!E19)-'オ比例代表（うち在外）投票結果 '!E19</f>
        <v>2714</v>
      </c>
      <c r="F17" s="47">
        <f>SUM('ウ比例代表投票結果'!F19)-'オ比例代表（うち在外）投票結果 '!F19</f>
        <v>3114</v>
      </c>
      <c r="G17" s="48">
        <f t="shared" si="1"/>
        <v>5828</v>
      </c>
      <c r="H17" s="49">
        <f>SUM('ウ比例代表投票結果'!H19)-'オ比例代表（うち在外）投票結果 '!H19</f>
        <v>2043</v>
      </c>
      <c r="I17" s="47">
        <f>SUM('ウ比例代表投票結果'!I19)-'オ比例代表（うち在外）投票結果 '!I19</f>
        <v>2361</v>
      </c>
      <c r="J17" s="48">
        <f t="shared" si="2"/>
        <v>4404</v>
      </c>
      <c r="K17" s="52">
        <f t="shared" si="3"/>
        <v>57.05</v>
      </c>
      <c r="L17" s="50">
        <f t="shared" si="4"/>
        <v>56.88</v>
      </c>
      <c r="M17" s="51">
        <f t="shared" si="5"/>
        <v>56.96</v>
      </c>
    </row>
    <row r="18" spans="1:13" ht="16.5" customHeight="1">
      <c r="A18" s="98" t="s">
        <v>16</v>
      </c>
      <c r="B18" s="101">
        <f>SUM('ウ比例代表投票結果'!B20)-'オ比例代表（うち在外）投票結果 '!B20</f>
        <v>636</v>
      </c>
      <c r="C18" s="102">
        <f>SUM('ウ比例代表投票結果'!C20)-'オ比例代表（うち在外）投票結果 '!C20</f>
        <v>710</v>
      </c>
      <c r="D18" s="101">
        <f t="shared" si="0"/>
        <v>1346</v>
      </c>
      <c r="E18" s="47">
        <f>SUM('ウ比例代表投票結果'!E20)-'オ比例代表（うち在外）投票結果 '!E20</f>
        <v>455</v>
      </c>
      <c r="F18" s="47">
        <f>SUM('ウ比例代表投票結果'!F20)-'オ比例代表（うち在外）投票結果 '!F20</f>
        <v>504</v>
      </c>
      <c r="G18" s="48">
        <f t="shared" si="1"/>
        <v>959</v>
      </c>
      <c r="H18" s="49">
        <f>SUM('ウ比例代表投票結果'!H20)-'オ比例代表（うち在外）投票結果 '!H20</f>
        <v>181</v>
      </c>
      <c r="I18" s="47">
        <f>SUM('ウ比例代表投票結果'!I20)-'オ比例代表（うち在外）投票結果 '!I20</f>
        <v>206</v>
      </c>
      <c r="J18" s="48">
        <f t="shared" si="2"/>
        <v>387</v>
      </c>
      <c r="K18" s="52">
        <f t="shared" si="3"/>
        <v>71.54</v>
      </c>
      <c r="L18" s="50">
        <f t="shared" si="4"/>
        <v>70.99</v>
      </c>
      <c r="M18" s="51">
        <f t="shared" si="5"/>
        <v>71.25</v>
      </c>
    </row>
    <row r="19" spans="1:13" ht="16.5" customHeight="1">
      <c r="A19" s="98" t="s">
        <v>17</v>
      </c>
      <c r="B19" s="101">
        <f>SUM('ウ比例代表投票結果'!B21)-'オ比例代表（うち在外）投票結果 '!B21</f>
        <v>355</v>
      </c>
      <c r="C19" s="102">
        <f>SUM('ウ比例代表投票結果'!C21)-'オ比例代表（うち在外）投票結果 '!C21</f>
        <v>358</v>
      </c>
      <c r="D19" s="101">
        <f t="shared" si="0"/>
        <v>713</v>
      </c>
      <c r="E19" s="47">
        <f>SUM('ウ比例代表投票結果'!E21)-'オ比例代表（うち在外）投票結果 '!E21</f>
        <v>270</v>
      </c>
      <c r="F19" s="47">
        <f>SUM('ウ比例代表投票結果'!F21)-'オ比例代表（うち在外）投票結果 '!F21</f>
        <v>272</v>
      </c>
      <c r="G19" s="48">
        <f t="shared" si="1"/>
        <v>542</v>
      </c>
      <c r="H19" s="49">
        <f>SUM('ウ比例代表投票結果'!H21)-'オ比例代表（うち在外）投票結果 '!H21</f>
        <v>85</v>
      </c>
      <c r="I19" s="47">
        <f>SUM('ウ比例代表投票結果'!I21)-'オ比例代表（うち在外）投票結果 '!I21</f>
        <v>86</v>
      </c>
      <c r="J19" s="48">
        <f t="shared" si="2"/>
        <v>171</v>
      </c>
      <c r="K19" s="52">
        <f t="shared" si="3"/>
        <v>76.06</v>
      </c>
      <c r="L19" s="50">
        <f t="shared" si="4"/>
        <v>75.98</v>
      </c>
      <c r="M19" s="51">
        <f t="shared" si="5"/>
        <v>76.02</v>
      </c>
    </row>
    <row r="20" spans="1:13" ht="16.5" customHeight="1">
      <c r="A20" s="98" t="s">
        <v>18</v>
      </c>
      <c r="B20" s="101">
        <f>SUM('ウ比例代表投票結果'!B22)-'オ比例代表（うち在外）投票結果 '!B22</f>
        <v>773</v>
      </c>
      <c r="C20" s="102">
        <f>SUM('ウ比例代表投票結果'!C22)-'オ比例代表（うち在外）投票結果 '!C22</f>
        <v>926</v>
      </c>
      <c r="D20" s="101">
        <f t="shared" si="0"/>
        <v>1699</v>
      </c>
      <c r="E20" s="47">
        <f>SUM('ウ比例代表投票結果'!E22)-'オ比例代表（うち在外）投票結果 '!E22</f>
        <v>463</v>
      </c>
      <c r="F20" s="47">
        <f>SUM('ウ比例代表投票結果'!F22)-'オ比例代表（うち在外）投票結果 '!F22</f>
        <v>548</v>
      </c>
      <c r="G20" s="48">
        <f t="shared" si="1"/>
        <v>1011</v>
      </c>
      <c r="H20" s="49">
        <f>SUM('ウ比例代表投票結果'!H22)-'オ比例代表（うち在外）投票結果 '!H22</f>
        <v>310</v>
      </c>
      <c r="I20" s="47">
        <f>SUM('ウ比例代表投票結果'!I22)-'オ比例代表（うち在外）投票結果 '!I22</f>
        <v>378</v>
      </c>
      <c r="J20" s="48">
        <f t="shared" si="2"/>
        <v>688</v>
      </c>
      <c r="K20" s="52">
        <f t="shared" si="3"/>
        <v>59.9</v>
      </c>
      <c r="L20" s="50">
        <f t="shared" si="4"/>
        <v>59.18</v>
      </c>
      <c r="M20" s="51">
        <f t="shared" si="5"/>
        <v>59.51</v>
      </c>
    </row>
    <row r="21" spans="1:13" ht="16.5" customHeight="1">
      <c r="A21" s="98" t="s">
        <v>19</v>
      </c>
      <c r="B21" s="101">
        <f>SUM('ウ比例代表投票結果'!B23)-'オ比例代表（うち在外）投票結果 '!B23</f>
        <v>1163</v>
      </c>
      <c r="C21" s="102">
        <f>SUM('ウ比例代表投票結果'!C23)-'オ比例代表（うち在外）投票結果 '!C23</f>
        <v>1314</v>
      </c>
      <c r="D21" s="101">
        <f t="shared" si="0"/>
        <v>2477</v>
      </c>
      <c r="E21" s="47">
        <f>SUM('ウ比例代表投票結果'!E23)-'オ比例代表（うち在外）投票結果 '!E23</f>
        <v>661</v>
      </c>
      <c r="F21" s="47">
        <f>SUM('ウ比例代表投票結果'!F23)-'オ比例代表（うち在外）投票結果 '!F23</f>
        <v>699</v>
      </c>
      <c r="G21" s="48">
        <f t="shared" si="1"/>
        <v>1360</v>
      </c>
      <c r="H21" s="49">
        <f>SUM('ウ比例代表投票結果'!H23)-'オ比例代表（うち在外）投票結果 '!H23</f>
        <v>502</v>
      </c>
      <c r="I21" s="47">
        <f>SUM('ウ比例代表投票結果'!I23)-'オ比例代表（うち在外）投票結果 '!I23</f>
        <v>615</v>
      </c>
      <c r="J21" s="48">
        <f t="shared" si="2"/>
        <v>1117</v>
      </c>
      <c r="K21" s="52">
        <f t="shared" si="3"/>
        <v>56.84</v>
      </c>
      <c r="L21" s="50">
        <f t="shared" si="4"/>
        <v>53.2</v>
      </c>
      <c r="M21" s="53">
        <f t="shared" si="5"/>
        <v>54.91</v>
      </c>
    </row>
    <row r="22" spans="1:13" ht="16.5" customHeight="1">
      <c r="A22" s="98" t="s">
        <v>20</v>
      </c>
      <c r="B22" s="101">
        <f>SUM('ウ比例代表投票結果'!B24)-'オ比例代表（うち在外）投票結果 '!B24</f>
        <v>1287</v>
      </c>
      <c r="C22" s="102">
        <f>SUM('ウ比例代表投票結果'!C24)-'オ比例代表（うち在外）投票結果 '!C24</f>
        <v>1406</v>
      </c>
      <c r="D22" s="101">
        <f t="shared" si="0"/>
        <v>2693</v>
      </c>
      <c r="E22" s="47">
        <f>SUM('ウ比例代表投票結果'!E24)-'オ比例代表（うち在外）投票結果 '!E24</f>
        <v>812</v>
      </c>
      <c r="F22" s="47">
        <f>SUM('ウ比例代表投票結果'!F24)-'オ比例代表（うち在外）投票結果 '!F24</f>
        <v>859</v>
      </c>
      <c r="G22" s="48">
        <f t="shared" si="1"/>
        <v>1671</v>
      </c>
      <c r="H22" s="49">
        <f>SUM('ウ比例代表投票結果'!H24)-'オ比例代表（うち在外）投票結果 '!H24</f>
        <v>475</v>
      </c>
      <c r="I22" s="47">
        <f>SUM('ウ比例代表投票結果'!I24)-'オ比例代表（うち在外）投票結果 '!I24</f>
        <v>547</v>
      </c>
      <c r="J22" s="48">
        <f t="shared" si="2"/>
        <v>1022</v>
      </c>
      <c r="K22" s="52">
        <f t="shared" si="3"/>
        <v>63.09</v>
      </c>
      <c r="L22" s="50">
        <f t="shared" si="4"/>
        <v>61.1</v>
      </c>
      <c r="M22" s="53">
        <f t="shared" si="5"/>
        <v>62.05</v>
      </c>
    </row>
    <row r="23" spans="1:13" ht="16.5" customHeight="1">
      <c r="A23" s="98" t="s">
        <v>21</v>
      </c>
      <c r="B23" s="101">
        <f>SUM('ウ比例代表投票結果'!B25)-'オ比例代表（うち在外）投票結果 '!B25</f>
        <v>7211</v>
      </c>
      <c r="C23" s="102">
        <f>SUM('ウ比例代表投票結果'!C25)-'オ比例代表（うち在外）投票結果 '!C25</f>
        <v>8387</v>
      </c>
      <c r="D23" s="101">
        <f t="shared" si="0"/>
        <v>15598</v>
      </c>
      <c r="E23" s="47">
        <f>SUM('ウ比例代表投票結果'!E25)-'オ比例代表（うち在外）投票結果 '!E25</f>
        <v>3856</v>
      </c>
      <c r="F23" s="47">
        <f>SUM('ウ比例代表投票結果'!F25)-'オ比例代表（うち在外）投票結果 '!F25</f>
        <v>4294</v>
      </c>
      <c r="G23" s="48">
        <f t="shared" si="1"/>
        <v>8150</v>
      </c>
      <c r="H23" s="49">
        <f>SUM('ウ比例代表投票結果'!H25)-'オ比例代表（うち在外）投票結果 '!H25</f>
        <v>3355</v>
      </c>
      <c r="I23" s="47">
        <f>SUM('ウ比例代表投票結果'!I25)-'オ比例代表（うち在外）投票結果 '!I25</f>
        <v>4093</v>
      </c>
      <c r="J23" s="48">
        <f t="shared" si="2"/>
        <v>7448</v>
      </c>
      <c r="K23" s="52">
        <f t="shared" si="3"/>
        <v>53.47</v>
      </c>
      <c r="L23" s="50">
        <f t="shared" si="4"/>
        <v>51.2</v>
      </c>
      <c r="M23" s="53">
        <f t="shared" si="5"/>
        <v>52.25</v>
      </c>
    </row>
    <row r="24" spans="1:13" ht="16.5" customHeight="1">
      <c r="A24" s="98" t="s">
        <v>22</v>
      </c>
      <c r="B24" s="101">
        <f>SUM('ウ比例代表投票結果'!B26)-'オ比例代表（うち在外）投票結果 '!B26</f>
        <v>442</v>
      </c>
      <c r="C24" s="102">
        <f>SUM('ウ比例代表投票結果'!C26)-'オ比例代表（うち在外）投票結果 '!C26</f>
        <v>434</v>
      </c>
      <c r="D24" s="101">
        <f t="shared" si="0"/>
        <v>876</v>
      </c>
      <c r="E24" s="47">
        <f>SUM('ウ比例代表投票結果'!E26)-'オ比例代表（うち在外）投票結果 '!E26</f>
        <v>299</v>
      </c>
      <c r="F24" s="47">
        <f>SUM('ウ比例代表投票結果'!F26)-'オ比例代表（うち在外）投票結果 '!F26</f>
        <v>323</v>
      </c>
      <c r="G24" s="48">
        <f t="shared" si="1"/>
        <v>622</v>
      </c>
      <c r="H24" s="49">
        <f>SUM('ウ比例代表投票結果'!H26)-'オ比例代表（うち在外）投票結果 '!H26</f>
        <v>143</v>
      </c>
      <c r="I24" s="47">
        <f>SUM('ウ比例代表投票結果'!I26)-'オ比例代表（うち在外）投票結果 '!I26</f>
        <v>111</v>
      </c>
      <c r="J24" s="48">
        <f t="shared" si="2"/>
        <v>254</v>
      </c>
      <c r="K24" s="52">
        <f t="shared" si="3"/>
        <v>67.65</v>
      </c>
      <c r="L24" s="50">
        <f t="shared" si="4"/>
        <v>74.42</v>
      </c>
      <c r="M24" s="53">
        <f t="shared" si="5"/>
        <v>71</v>
      </c>
    </row>
    <row r="25" spans="1:13" ht="16.5" customHeight="1">
      <c r="A25" s="98"/>
      <c r="B25" s="101"/>
      <c r="C25" s="102"/>
      <c r="D25" s="101"/>
      <c r="E25" s="47"/>
      <c r="F25" s="47"/>
      <c r="G25" s="48"/>
      <c r="H25" s="49"/>
      <c r="I25" s="47"/>
      <c r="J25" s="48"/>
      <c r="K25" s="52"/>
      <c r="L25" s="50"/>
      <c r="M25" s="53"/>
    </row>
    <row r="26" spans="1:13" ht="16.5" customHeight="1">
      <c r="A26" s="98" t="s">
        <v>23</v>
      </c>
      <c r="B26" s="101">
        <f>SUM(B6:B24)</f>
        <v>35349</v>
      </c>
      <c r="C26" s="102">
        <f>SUM(C6:C24)</f>
        <v>38099</v>
      </c>
      <c r="D26" s="101">
        <f>SUM(B26:C26)</f>
        <v>73448</v>
      </c>
      <c r="E26" s="47">
        <f>SUM(E6:E24)</f>
        <v>21565</v>
      </c>
      <c r="F26" s="47">
        <f>SUM(F6:F24)</f>
        <v>22814</v>
      </c>
      <c r="G26" s="48">
        <f>SUM(E26:F26)</f>
        <v>44379</v>
      </c>
      <c r="H26" s="49">
        <f>SUM(H6:H24)</f>
        <v>13784</v>
      </c>
      <c r="I26" s="47">
        <f>SUM(I6:I24)</f>
        <v>15285</v>
      </c>
      <c r="J26" s="48">
        <f>SUM(H26:I26)</f>
        <v>29069</v>
      </c>
      <c r="K26" s="52">
        <f>ROUND(E26/B26*100,2)</f>
        <v>61.01</v>
      </c>
      <c r="L26" s="50">
        <f>ROUND(F26/C26*100,2)</f>
        <v>59.88</v>
      </c>
      <c r="M26" s="53">
        <f>ROUND(G26/D26*100,2)</f>
        <v>60.42</v>
      </c>
    </row>
    <row r="27" spans="1:13" ht="16.5" customHeight="1">
      <c r="A27" s="98"/>
      <c r="B27" s="101"/>
      <c r="C27" s="102"/>
      <c r="D27" s="101"/>
      <c r="E27" s="47"/>
      <c r="F27" s="47"/>
      <c r="G27" s="48"/>
      <c r="H27" s="49"/>
      <c r="I27" s="47"/>
      <c r="J27" s="48"/>
      <c r="K27" s="52"/>
      <c r="L27" s="50"/>
      <c r="M27" s="53"/>
    </row>
    <row r="28" spans="1:13" ht="16.5" customHeight="1">
      <c r="A28" s="98" t="s">
        <v>0</v>
      </c>
      <c r="B28" s="101">
        <f>SUM('ウ比例代表投票結果'!B30)-'オ比例代表（うち在外）投票結果 '!B30</f>
        <v>43446</v>
      </c>
      <c r="C28" s="102">
        <f>SUM('ウ比例代表投票結果'!C30)-'オ比例代表（うち在外）投票結果 '!C30</f>
        <v>54286</v>
      </c>
      <c r="D28" s="101">
        <f>SUM(B28:C28)</f>
        <v>97732</v>
      </c>
      <c r="E28" s="47">
        <f>SUM('ウ比例代表投票結果'!E30)-'オ比例代表（うち在外）投票結果 '!E30</f>
        <v>23545</v>
      </c>
      <c r="F28" s="47">
        <f>SUM('ウ比例代表投票結果'!F30)-'オ比例代表（うち在外）投票結果 '!F30</f>
        <v>28399</v>
      </c>
      <c r="G28" s="48">
        <f>SUM(E28:F28)</f>
        <v>51944</v>
      </c>
      <c r="H28" s="49">
        <f>SUM('ウ比例代表投票結果'!H30)-'オ比例代表（うち在外）投票結果 '!H30</f>
        <v>19901</v>
      </c>
      <c r="I28" s="47">
        <f>SUM('ウ比例代表投票結果'!I30)-'オ比例代表（うち在外）投票結果 '!I30</f>
        <v>25887</v>
      </c>
      <c r="J28" s="48">
        <f>SUM(H28:I28)</f>
        <v>45788</v>
      </c>
      <c r="K28" s="52">
        <f>ROUND(E28/B28*100,2)</f>
        <v>54.19</v>
      </c>
      <c r="L28" s="50">
        <f>ROUND(F28/C28*100,2)</f>
        <v>52.31</v>
      </c>
      <c r="M28" s="53">
        <f>ROUND(G28/D28*100,2)</f>
        <v>53.15</v>
      </c>
    </row>
    <row r="29" spans="1:13" ht="16.5" customHeight="1">
      <c r="A29" s="98"/>
      <c r="B29" s="101"/>
      <c r="C29" s="102"/>
      <c r="D29" s="101"/>
      <c r="E29" s="47"/>
      <c r="F29" s="47"/>
      <c r="G29" s="48"/>
      <c r="H29" s="49"/>
      <c r="I29" s="47"/>
      <c r="J29" s="48"/>
      <c r="K29" s="52"/>
      <c r="L29" s="50"/>
      <c r="M29" s="53"/>
    </row>
    <row r="30" spans="1:13" ht="16.5" customHeight="1">
      <c r="A30" s="137" t="s">
        <v>102</v>
      </c>
      <c r="B30" s="103">
        <f>SUM(B26,B28)</f>
        <v>78795</v>
      </c>
      <c r="C30" s="102">
        <f>SUM(C26,C28)</f>
        <v>92385</v>
      </c>
      <c r="D30" s="101">
        <f>SUM(B30:C30)</f>
        <v>171180</v>
      </c>
      <c r="E30" s="47">
        <f>SUM(E26,E28)</f>
        <v>45110</v>
      </c>
      <c r="F30" s="47">
        <f>SUM(F26,F28)</f>
        <v>51213</v>
      </c>
      <c r="G30" s="48">
        <f>SUM(E30:F30)</f>
        <v>96323</v>
      </c>
      <c r="H30" s="49">
        <f>SUM(H26,H28)</f>
        <v>33685</v>
      </c>
      <c r="I30" s="47">
        <f>SUM(I26,I28)</f>
        <v>41172</v>
      </c>
      <c r="J30" s="48">
        <f>SUM(H30:I30)</f>
        <v>74857</v>
      </c>
      <c r="K30" s="52">
        <f>ROUND(E30/B30*100,2)</f>
        <v>57.25</v>
      </c>
      <c r="L30" s="50">
        <f>ROUND(F30/C30*100,2)</f>
        <v>55.43</v>
      </c>
      <c r="M30" s="53">
        <f>ROUND(G30/D30*100,2)</f>
        <v>56.27</v>
      </c>
    </row>
    <row r="31" spans="1:13" ht="16.5" customHeight="1">
      <c r="A31" s="98"/>
      <c r="B31" s="101"/>
      <c r="C31" s="102"/>
      <c r="D31" s="101"/>
      <c r="E31" s="47"/>
      <c r="F31" s="47"/>
      <c r="G31" s="48"/>
      <c r="H31" s="49"/>
      <c r="I31" s="47"/>
      <c r="J31" s="48"/>
      <c r="K31" s="52"/>
      <c r="L31" s="50"/>
      <c r="M31" s="53"/>
    </row>
    <row r="32" spans="1:13" ht="16.5" customHeight="1">
      <c r="A32" s="99" t="s">
        <v>24</v>
      </c>
      <c r="B32" s="101">
        <f>SUM('ウ比例代表投票結果'!B34)-'オ比例代表（うち在外）投票結果 '!B34</f>
        <v>373557</v>
      </c>
      <c r="C32" s="102">
        <f>SUM('ウ比例代表投票結果'!C34)-'オ比例代表（うち在外）投票結果 '!C34</f>
        <v>405760</v>
      </c>
      <c r="D32" s="101">
        <f>SUM(B32:C32)</f>
        <v>779317</v>
      </c>
      <c r="E32" s="47">
        <f>SUM('ウ比例代表投票結果'!E34)-'オ比例代表（うち在外）投票結果 '!E34</f>
        <v>227507</v>
      </c>
      <c r="F32" s="47">
        <f>SUM('ウ比例代表投票結果'!F34)-'オ比例代表（うち在外）投票結果 '!F34</f>
        <v>242885</v>
      </c>
      <c r="G32" s="48">
        <f>SUM(E32:F32)</f>
        <v>470392</v>
      </c>
      <c r="H32" s="49">
        <f>SUM('ウ比例代表投票結果'!H34)-'オ比例代表（うち在外）投票結果 '!H34</f>
        <v>146050</v>
      </c>
      <c r="I32" s="47">
        <f>SUM('ウ比例代表投票結果'!I34)-'オ比例代表（うち在外）投票結果 '!I34</f>
        <v>162875</v>
      </c>
      <c r="J32" s="48">
        <f>SUM(H32:I32)</f>
        <v>308925</v>
      </c>
      <c r="K32" s="52">
        <f aca="true" t="shared" si="6" ref="K32:M34">ROUND(E32/B32*100,2)</f>
        <v>60.9</v>
      </c>
      <c r="L32" s="50">
        <f t="shared" si="6"/>
        <v>59.86</v>
      </c>
      <c r="M32" s="53">
        <f t="shared" si="6"/>
        <v>60.36</v>
      </c>
    </row>
    <row r="33" spans="1:13" ht="16.5" customHeight="1">
      <c r="A33" s="98" t="s">
        <v>1</v>
      </c>
      <c r="B33" s="101">
        <f>SUM('ウ比例代表投票結果'!B35)-'オ比例代表（うち在外）投票結果 '!B35</f>
        <v>1709337</v>
      </c>
      <c r="C33" s="102">
        <f>SUM('ウ比例代表投票結果'!C35)-'オ比例代表（うち在外）投票結果 '!C35</f>
        <v>1974473</v>
      </c>
      <c r="D33" s="101">
        <f>SUM(B33:C33)</f>
        <v>3683810</v>
      </c>
      <c r="E33" s="47">
        <f>SUM('ウ比例代表投票結果'!E35)-'オ比例代表（うち在外）投票結果 '!E35</f>
        <v>906253</v>
      </c>
      <c r="F33" s="47">
        <f>SUM('ウ比例代表投票結果'!F35)-'オ比例代表（うち在外）投票結果 '!F35</f>
        <v>1033057</v>
      </c>
      <c r="G33" s="48">
        <f>SUM(E33:F33)</f>
        <v>1939310</v>
      </c>
      <c r="H33" s="49">
        <f>SUM('ウ比例代表投票結果'!H35)-'オ比例代表（うち在外）投票結果 '!H35</f>
        <v>803084</v>
      </c>
      <c r="I33" s="47">
        <f>SUM('ウ比例代表投票結果'!I35)-'オ比例代表（うち在外）投票結果 '!I35</f>
        <v>941416</v>
      </c>
      <c r="J33" s="48">
        <f>SUM(H33:I33)</f>
        <v>1744500</v>
      </c>
      <c r="K33" s="52">
        <f t="shared" si="6"/>
        <v>53.02</v>
      </c>
      <c r="L33" s="50">
        <f t="shared" si="6"/>
        <v>52.32</v>
      </c>
      <c r="M33" s="53">
        <f t="shared" si="6"/>
        <v>52.64</v>
      </c>
    </row>
    <row r="34" spans="1:13" ht="16.5" customHeight="1" thickBot="1">
      <c r="A34" s="100" t="s">
        <v>2</v>
      </c>
      <c r="B34" s="104">
        <f>SUM(B32:B33)</f>
        <v>2082894</v>
      </c>
      <c r="C34" s="105">
        <f>SUM(C32:C33)</f>
        <v>2380233</v>
      </c>
      <c r="D34" s="104">
        <f>SUM(B34:C34)</f>
        <v>4463127</v>
      </c>
      <c r="E34" s="70">
        <f>SUM(E32:E33)</f>
        <v>1133760</v>
      </c>
      <c r="F34" s="70">
        <f>SUM(F32:F33)</f>
        <v>1275942</v>
      </c>
      <c r="G34" s="71">
        <f>SUM(E34:F34)</f>
        <v>2409702</v>
      </c>
      <c r="H34" s="72">
        <f>SUM(H32:H33)</f>
        <v>949134</v>
      </c>
      <c r="I34" s="70">
        <f>SUM(I32:I33)</f>
        <v>1104291</v>
      </c>
      <c r="J34" s="71">
        <f>SUM(H34:I34)</f>
        <v>2053425</v>
      </c>
      <c r="K34" s="73">
        <f t="shared" si="6"/>
        <v>54.43</v>
      </c>
      <c r="L34" s="74">
        <f t="shared" si="6"/>
        <v>53.61</v>
      </c>
      <c r="M34" s="75">
        <f t="shared" si="6"/>
        <v>53.99</v>
      </c>
    </row>
  </sheetData>
  <sheetProtection/>
  <mergeCells count="7">
    <mergeCell ref="K3:M3"/>
    <mergeCell ref="E3:G3"/>
    <mergeCell ref="L2:M2"/>
    <mergeCell ref="A3:A5"/>
    <mergeCell ref="B3:D3"/>
    <mergeCell ref="A1:D2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ignoredErrors>
    <ignoredError sqref="D26: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zoomScaleSheetLayoutView="75" zoomScalePageLayoutView="0" workbookViewId="0" topLeftCell="A3">
      <pane xSplit="1" ySplit="5" topLeftCell="B8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L4" sqref="L4:M4"/>
    </sheetView>
  </sheetViews>
  <sheetFormatPr defaultColWidth="9.00390625" defaultRowHeight="13.5"/>
  <cols>
    <col min="1" max="1" width="12.75390625" style="39" customWidth="1"/>
    <col min="2" max="13" width="11.625" style="39" customWidth="1"/>
    <col min="14" max="16384" width="9.00390625" style="39" customWidth="1"/>
  </cols>
  <sheetData>
    <row r="3" spans="1:13" ht="13.5">
      <c r="A3" s="194" t="s">
        <v>75</v>
      </c>
      <c r="B3" s="194"/>
      <c r="C3" s="194"/>
      <c r="D3" s="194"/>
      <c r="M3" s="87"/>
    </row>
    <row r="4" spans="1:13" ht="14.25" customHeight="1" thickBot="1">
      <c r="A4" s="195"/>
      <c r="B4" s="195"/>
      <c r="C4" s="195"/>
      <c r="D4" s="195"/>
      <c r="L4" s="157" t="s">
        <v>100</v>
      </c>
      <c r="M4" s="157"/>
    </row>
    <row r="5" spans="1:13" ht="25.5" customHeight="1">
      <c r="A5" s="158" t="s">
        <v>55</v>
      </c>
      <c r="B5" s="156" t="s">
        <v>25</v>
      </c>
      <c r="C5" s="152"/>
      <c r="D5" s="161"/>
      <c r="E5" s="151" t="s">
        <v>26</v>
      </c>
      <c r="F5" s="152"/>
      <c r="G5" s="153"/>
      <c r="H5" s="151" t="s">
        <v>27</v>
      </c>
      <c r="I5" s="152"/>
      <c r="J5" s="153"/>
      <c r="K5" s="154" t="s">
        <v>28</v>
      </c>
      <c r="L5" s="155"/>
      <c r="M5" s="156"/>
    </row>
    <row r="6" spans="1:13" ht="13.5">
      <c r="A6" s="159"/>
      <c r="B6" s="88"/>
      <c r="C6" s="88"/>
      <c r="D6" s="88" t="s">
        <v>29</v>
      </c>
      <c r="E6" s="89"/>
      <c r="F6" s="88"/>
      <c r="G6" s="90" t="s">
        <v>29</v>
      </c>
      <c r="H6" s="89"/>
      <c r="I6" s="88"/>
      <c r="J6" s="90" t="s">
        <v>29</v>
      </c>
      <c r="K6" s="91"/>
      <c r="L6" s="91"/>
      <c r="M6" s="92" t="s">
        <v>53</v>
      </c>
    </row>
    <row r="7" spans="1:13" ht="21" customHeight="1">
      <c r="A7" s="160"/>
      <c r="B7" s="93" t="s">
        <v>31</v>
      </c>
      <c r="C7" s="94" t="s">
        <v>32</v>
      </c>
      <c r="D7" s="93" t="s">
        <v>33</v>
      </c>
      <c r="E7" s="94" t="s">
        <v>31</v>
      </c>
      <c r="F7" s="94" t="s">
        <v>32</v>
      </c>
      <c r="G7" s="95" t="s">
        <v>33</v>
      </c>
      <c r="H7" s="96" t="s">
        <v>31</v>
      </c>
      <c r="I7" s="94" t="s">
        <v>32</v>
      </c>
      <c r="J7" s="95" t="s">
        <v>33</v>
      </c>
      <c r="K7" s="93" t="s">
        <v>31</v>
      </c>
      <c r="L7" s="94" t="s">
        <v>32</v>
      </c>
      <c r="M7" s="97" t="s">
        <v>33</v>
      </c>
    </row>
    <row r="8" spans="1:13" ht="16.5" customHeight="1">
      <c r="A8" s="98" t="s">
        <v>95</v>
      </c>
      <c r="B8" s="46">
        <v>0</v>
      </c>
      <c r="C8" s="47">
        <v>0</v>
      </c>
      <c r="D8" s="46">
        <v>0</v>
      </c>
      <c r="E8" s="47">
        <v>0</v>
      </c>
      <c r="F8" s="47">
        <v>0</v>
      </c>
      <c r="G8" s="48">
        <v>0</v>
      </c>
      <c r="H8" s="49">
        <v>0</v>
      </c>
      <c r="I8" s="47">
        <v>0</v>
      </c>
      <c r="J8" s="48">
        <v>0</v>
      </c>
      <c r="K8" s="50">
        <v>0</v>
      </c>
      <c r="L8" s="50">
        <v>0</v>
      </c>
      <c r="M8" s="51">
        <v>0</v>
      </c>
    </row>
    <row r="9" spans="1:16" ht="16.5" customHeight="1">
      <c r="A9" s="98" t="s">
        <v>77</v>
      </c>
      <c r="B9" s="46">
        <v>3</v>
      </c>
      <c r="C9" s="47">
        <v>0</v>
      </c>
      <c r="D9" s="46">
        <v>3</v>
      </c>
      <c r="E9" s="47">
        <v>0</v>
      </c>
      <c r="F9" s="47">
        <v>0</v>
      </c>
      <c r="G9" s="48">
        <v>0</v>
      </c>
      <c r="H9" s="49">
        <v>3</v>
      </c>
      <c r="I9" s="47">
        <v>0</v>
      </c>
      <c r="J9" s="48">
        <v>3</v>
      </c>
      <c r="K9" s="50">
        <f aca="true" t="shared" si="0" ref="K9:K26">ROUND(E9/B9*100,2)</f>
        <v>0</v>
      </c>
      <c r="L9" s="50">
        <v>0</v>
      </c>
      <c r="M9" s="51">
        <f aca="true" t="shared" si="1" ref="M9:M26">ROUND(G9/D9*100,2)</f>
        <v>0</v>
      </c>
      <c r="N9" s="40"/>
      <c r="O9" s="40"/>
      <c r="P9" s="40"/>
    </row>
    <row r="10" spans="1:16" ht="16.5" customHeight="1">
      <c r="A10" s="98" t="s">
        <v>78</v>
      </c>
      <c r="B10" s="46">
        <v>1</v>
      </c>
      <c r="C10" s="47">
        <v>2</v>
      </c>
      <c r="D10" s="46">
        <v>3</v>
      </c>
      <c r="E10" s="47">
        <v>0</v>
      </c>
      <c r="F10" s="47">
        <v>0</v>
      </c>
      <c r="G10" s="48">
        <v>0</v>
      </c>
      <c r="H10" s="49">
        <v>1</v>
      </c>
      <c r="I10" s="47">
        <v>2</v>
      </c>
      <c r="J10" s="48">
        <v>3</v>
      </c>
      <c r="K10" s="50">
        <f t="shared" si="0"/>
        <v>0</v>
      </c>
      <c r="L10" s="50">
        <f aca="true" t="shared" si="2" ref="L10:L26">ROUND(F10/C10*100,2)</f>
        <v>0</v>
      </c>
      <c r="M10" s="51">
        <f t="shared" si="1"/>
        <v>0</v>
      </c>
      <c r="N10" s="40"/>
      <c r="O10" s="40"/>
      <c r="P10" s="40"/>
    </row>
    <row r="11" spans="1:16" ht="16.5" customHeight="1">
      <c r="A11" s="98" t="s">
        <v>79</v>
      </c>
      <c r="B11" s="46">
        <v>0</v>
      </c>
      <c r="C11" s="47">
        <v>1</v>
      </c>
      <c r="D11" s="46">
        <v>1</v>
      </c>
      <c r="E11" s="47">
        <v>0</v>
      </c>
      <c r="F11" s="47">
        <v>1</v>
      </c>
      <c r="G11" s="48">
        <v>1</v>
      </c>
      <c r="H11" s="49">
        <v>0</v>
      </c>
      <c r="I11" s="47">
        <v>0</v>
      </c>
      <c r="J11" s="48">
        <v>0</v>
      </c>
      <c r="K11" s="50">
        <v>0</v>
      </c>
      <c r="L11" s="50">
        <f t="shared" si="2"/>
        <v>100</v>
      </c>
      <c r="M11" s="51">
        <f t="shared" si="1"/>
        <v>100</v>
      </c>
      <c r="O11" s="40"/>
      <c r="P11" s="40"/>
    </row>
    <row r="12" spans="1:13" ht="16.5" customHeight="1">
      <c r="A12" s="98" t="s">
        <v>80</v>
      </c>
      <c r="B12" s="46">
        <v>3</v>
      </c>
      <c r="C12" s="47">
        <v>4</v>
      </c>
      <c r="D12" s="46">
        <v>7</v>
      </c>
      <c r="E12" s="47">
        <v>1</v>
      </c>
      <c r="F12" s="47">
        <v>1</v>
      </c>
      <c r="G12" s="48">
        <v>2</v>
      </c>
      <c r="H12" s="49">
        <v>2</v>
      </c>
      <c r="I12" s="47">
        <v>3</v>
      </c>
      <c r="J12" s="48">
        <v>5</v>
      </c>
      <c r="K12" s="50">
        <f t="shared" si="0"/>
        <v>33.33</v>
      </c>
      <c r="L12" s="50">
        <f t="shared" si="2"/>
        <v>25</v>
      </c>
      <c r="M12" s="51">
        <f t="shared" si="1"/>
        <v>28.57</v>
      </c>
    </row>
    <row r="13" spans="1:13" ht="16.5" customHeight="1">
      <c r="A13" s="98" t="s">
        <v>81</v>
      </c>
      <c r="B13" s="46">
        <v>0</v>
      </c>
      <c r="C13" s="47">
        <v>1</v>
      </c>
      <c r="D13" s="46">
        <v>1</v>
      </c>
      <c r="E13" s="47">
        <v>0</v>
      </c>
      <c r="F13" s="47">
        <v>0</v>
      </c>
      <c r="G13" s="48">
        <v>0</v>
      </c>
      <c r="H13" s="49">
        <v>0</v>
      </c>
      <c r="I13" s="47">
        <v>1</v>
      </c>
      <c r="J13" s="48">
        <v>1</v>
      </c>
      <c r="K13" s="50">
        <v>0</v>
      </c>
      <c r="L13" s="50">
        <f t="shared" si="2"/>
        <v>0</v>
      </c>
      <c r="M13" s="51">
        <f t="shared" si="1"/>
        <v>0</v>
      </c>
    </row>
    <row r="14" spans="1:13" ht="16.5" customHeight="1">
      <c r="A14" s="98" t="s">
        <v>82</v>
      </c>
      <c r="B14" s="46">
        <v>0</v>
      </c>
      <c r="C14" s="47">
        <v>0</v>
      </c>
      <c r="D14" s="46">
        <v>0</v>
      </c>
      <c r="E14" s="47">
        <v>0</v>
      </c>
      <c r="F14" s="47">
        <v>0</v>
      </c>
      <c r="G14" s="48">
        <v>0</v>
      </c>
      <c r="H14" s="49">
        <v>0</v>
      </c>
      <c r="I14" s="47">
        <v>0</v>
      </c>
      <c r="J14" s="48">
        <v>0</v>
      </c>
      <c r="K14" s="50">
        <v>0</v>
      </c>
      <c r="L14" s="50">
        <v>0</v>
      </c>
      <c r="M14" s="51">
        <v>0</v>
      </c>
    </row>
    <row r="15" spans="1:16" ht="16.5" customHeight="1">
      <c r="A15" s="98" t="s">
        <v>83</v>
      </c>
      <c r="B15" s="46">
        <v>2</v>
      </c>
      <c r="C15" s="47">
        <v>1</v>
      </c>
      <c r="D15" s="46">
        <v>3</v>
      </c>
      <c r="E15" s="47">
        <v>1</v>
      </c>
      <c r="F15" s="47">
        <v>0</v>
      </c>
      <c r="G15" s="48">
        <v>1</v>
      </c>
      <c r="H15" s="49">
        <v>1</v>
      </c>
      <c r="I15" s="47">
        <v>1</v>
      </c>
      <c r="J15" s="48">
        <v>2</v>
      </c>
      <c r="K15" s="50">
        <f t="shared" si="0"/>
        <v>50</v>
      </c>
      <c r="L15" s="50">
        <f t="shared" si="2"/>
        <v>0</v>
      </c>
      <c r="M15" s="51">
        <f t="shared" si="1"/>
        <v>33.33</v>
      </c>
      <c r="N15" s="40"/>
      <c r="O15" s="40"/>
      <c r="P15" s="40"/>
    </row>
    <row r="16" spans="1:16" ht="16.5" customHeight="1">
      <c r="A16" s="98" t="s">
        <v>84</v>
      </c>
      <c r="B16" s="46">
        <v>1</v>
      </c>
      <c r="C16" s="47">
        <v>1</v>
      </c>
      <c r="D16" s="46">
        <v>2</v>
      </c>
      <c r="E16" s="47">
        <v>0</v>
      </c>
      <c r="F16" s="47">
        <v>0</v>
      </c>
      <c r="G16" s="48">
        <v>0</v>
      </c>
      <c r="H16" s="49">
        <v>1</v>
      </c>
      <c r="I16" s="47">
        <v>1</v>
      </c>
      <c r="J16" s="48">
        <v>2</v>
      </c>
      <c r="K16" s="50">
        <f t="shared" si="0"/>
        <v>0</v>
      </c>
      <c r="L16" s="50">
        <f t="shared" si="2"/>
        <v>0</v>
      </c>
      <c r="M16" s="51">
        <f t="shared" si="1"/>
        <v>0</v>
      </c>
      <c r="N16" s="40"/>
      <c r="O16" s="40"/>
      <c r="P16" s="40"/>
    </row>
    <row r="17" spans="1:16" ht="16.5" customHeight="1">
      <c r="A17" s="98" t="s">
        <v>85</v>
      </c>
      <c r="B17" s="46">
        <v>5</v>
      </c>
      <c r="C17" s="47">
        <v>9</v>
      </c>
      <c r="D17" s="46">
        <v>14</v>
      </c>
      <c r="E17" s="47">
        <v>1</v>
      </c>
      <c r="F17" s="47">
        <v>2</v>
      </c>
      <c r="G17" s="48">
        <v>3</v>
      </c>
      <c r="H17" s="49">
        <v>4</v>
      </c>
      <c r="I17" s="47">
        <v>7</v>
      </c>
      <c r="J17" s="48">
        <v>11</v>
      </c>
      <c r="K17" s="50">
        <f t="shared" si="0"/>
        <v>20</v>
      </c>
      <c r="L17" s="50">
        <f t="shared" si="2"/>
        <v>22.22</v>
      </c>
      <c r="M17" s="51">
        <f t="shared" si="1"/>
        <v>21.43</v>
      </c>
      <c r="N17" s="40"/>
      <c r="O17" s="40"/>
      <c r="P17" s="40"/>
    </row>
    <row r="18" spans="1:16" ht="16.5" customHeight="1">
      <c r="A18" s="98" t="s">
        <v>86</v>
      </c>
      <c r="B18" s="46">
        <v>2</v>
      </c>
      <c r="C18" s="47">
        <v>3</v>
      </c>
      <c r="D18" s="46">
        <v>5</v>
      </c>
      <c r="E18" s="47">
        <v>0</v>
      </c>
      <c r="F18" s="47">
        <v>0</v>
      </c>
      <c r="G18" s="48">
        <v>0</v>
      </c>
      <c r="H18" s="49">
        <v>2</v>
      </c>
      <c r="I18" s="47">
        <v>3</v>
      </c>
      <c r="J18" s="48">
        <v>5</v>
      </c>
      <c r="K18" s="50">
        <f t="shared" si="0"/>
        <v>0</v>
      </c>
      <c r="L18" s="50">
        <f t="shared" si="2"/>
        <v>0</v>
      </c>
      <c r="M18" s="51">
        <f t="shared" si="1"/>
        <v>0</v>
      </c>
      <c r="N18" s="40"/>
      <c r="O18" s="40"/>
      <c r="P18" s="40"/>
    </row>
    <row r="19" spans="1:16" ht="16.5" customHeight="1">
      <c r="A19" s="98" t="s">
        <v>87</v>
      </c>
      <c r="B19" s="46">
        <v>2</v>
      </c>
      <c r="C19" s="47">
        <v>1</v>
      </c>
      <c r="D19" s="46">
        <v>3</v>
      </c>
      <c r="E19" s="47">
        <v>0</v>
      </c>
      <c r="F19" s="47">
        <v>0</v>
      </c>
      <c r="G19" s="48">
        <v>0</v>
      </c>
      <c r="H19" s="49">
        <v>2</v>
      </c>
      <c r="I19" s="47">
        <v>1</v>
      </c>
      <c r="J19" s="48">
        <v>3</v>
      </c>
      <c r="K19" s="50">
        <f t="shared" si="0"/>
        <v>0</v>
      </c>
      <c r="L19" s="50">
        <f t="shared" si="2"/>
        <v>0</v>
      </c>
      <c r="M19" s="51">
        <f t="shared" si="1"/>
        <v>0</v>
      </c>
      <c r="N19" s="40"/>
      <c r="O19" s="40"/>
      <c r="P19" s="40"/>
    </row>
    <row r="20" spans="1:13" ht="16.5" customHeight="1">
      <c r="A20" s="98" t="s">
        <v>88</v>
      </c>
      <c r="B20" s="46">
        <v>0</v>
      </c>
      <c r="C20" s="47">
        <v>0</v>
      </c>
      <c r="D20" s="46">
        <v>0</v>
      </c>
      <c r="E20" s="47">
        <v>0</v>
      </c>
      <c r="F20" s="47">
        <v>0</v>
      </c>
      <c r="G20" s="48">
        <v>0</v>
      </c>
      <c r="H20" s="49">
        <v>0</v>
      </c>
      <c r="I20" s="47">
        <v>0</v>
      </c>
      <c r="J20" s="48">
        <v>0</v>
      </c>
      <c r="K20" s="50">
        <v>0</v>
      </c>
      <c r="L20" s="50">
        <v>0</v>
      </c>
      <c r="M20" s="51">
        <v>0</v>
      </c>
    </row>
    <row r="21" spans="1:13" ht="16.5" customHeight="1">
      <c r="A21" s="98" t="s">
        <v>89</v>
      </c>
      <c r="B21" s="46">
        <v>0</v>
      </c>
      <c r="C21" s="47">
        <v>0</v>
      </c>
      <c r="D21" s="46">
        <v>0</v>
      </c>
      <c r="E21" s="47">
        <v>0</v>
      </c>
      <c r="F21" s="47">
        <v>0</v>
      </c>
      <c r="G21" s="48">
        <v>0</v>
      </c>
      <c r="H21" s="49">
        <v>0</v>
      </c>
      <c r="I21" s="47">
        <v>0</v>
      </c>
      <c r="J21" s="48">
        <v>0</v>
      </c>
      <c r="K21" s="50">
        <v>0</v>
      </c>
      <c r="L21" s="50">
        <v>0</v>
      </c>
      <c r="M21" s="51">
        <v>0</v>
      </c>
    </row>
    <row r="22" spans="1:16" ht="16.5" customHeight="1">
      <c r="A22" s="98" t="s">
        <v>90</v>
      </c>
      <c r="B22" s="46">
        <v>0</v>
      </c>
      <c r="C22" s="47">
        <v>1</v>
      </c>
      <c r="D22" s="46">
        <v>1</v>
      </c>
      <c r="E22" s="47">
        <v>0</v>
      </c>
      <c r="F22" s="47">
        <v>0</v>
      </c>
      <c r="G22" s="48">
        <v>0</v>
      </c>
      <c r="H22" s="49">
        <v>0</v>
      </c>
      <c r="I22" s="47">
        <v>1</v>
      </c>
      <c r="J22" s="48">
        <v>1</v>
      </c>
      <c r="K22" s="50">
        <v>0</v>
      </c>
      <c r="L22" s="52">
        <f t="shared" si="2"/>
        <v>0</v>
      </c>
      <c r="M22" s="53">
        <f t="shared" si="1"/>
        <v>0</v>
      </c>
      <c r="N22" s="40"/>
      <c r="O22" s="40"/>
      <c r="P22" s="40"/>
    </row>
    <row r="23" spans="1:16" ht="16.5" customHeight="1">
      <c r="A23" s="98" t="s">
        <v>91</v>
      </c>
      <c r="B23" s="46">
        <v>0</v>
      </c>
      <c r="C23" s="47">
        <v>1</v>
      </c>
      <c r="D23" s="46">
        <v>1</v>
      </c>
      <c r="E23" s="47">
        <v>0</v>
      </c>
      <c r="F23" s="47">
        <v>0</v>
      </c>
      <c r="G23" s="48">
        <v>0</v>
      </c>
      <c r="H23" s="49">
        <v>0</v>
      </c>
      <c r="I23" s="47">
        <v>1</v>
      </c>
      <c r="J23" s="48">
        <v>1</v>
      </c>
      <c r="K23" s="50">
        <v>0</v>
      </c>
      <c r="L23" s="52">
        <f t="shared" si="2"/>
        <v>0</v>
      </c>
      <c r="M23" s="53">
        <f t="shared" si="1"/>
        <v>0</v>
      </c>
      <c r="N23" s="40"/>
      <c r="O23" s="40"/>
      <c r="P23" s="40"/>
    </row>
    <row r="24" spans="1:13" ht="16.5" customHeight="1">
      <c r="A24" s="98" t="s">
        <v>92</v>
      </c>
      <c r="B24" s="46">
        <v>0</v>
      </c>
      <c r="C24" s="47">
        <v>0</v>
      </c>
      <c r="D24" s="46">
        <v>0</v>
      </c>
      <c r="E24" s="47">
        <v>0</v>
      </c>
      <c r="F24" s="47">
        <v>0</v>
      </c>
      <c r="G24" s="48">
        <v>0</v>
      </c>
      <c r="H24" s="49">
        <v>0</v>
      </c>
      <c r="I24" s="47">
        <v>0</v>
      </c>
      <c r="J24" s="48">
        <v>0</v>
      </c>
      <c r="K24" s="50">
        <v>0</v>
      </c>
      <c r="L24" s="50">
        <v>0</v>
      </c>
      <c r="M24" s="51">
        <v>0</v>
      </c>
    </row>
    <row r="25" spans="1:16" ht="16.5" customHeight="1">
      <c r="A25" s="98" t="s">
        <v>93</v>
      </c>
      <c r="B25" s="46">
        <v>2</v>
      </c>
      <c r="C25" s="47">
        <v>8</v>
      </c>
      <c r="D25" s="46">
        <v>10</v>
      </c>
      <c r="E25" s="47">
        <v>1</v>
      </c>
      <c r="F25" s="47">
        <v>1</v>
      </c>
      <c r="G25" s="48">
        <v>2</v>
      </c>
      <c r="H25" s="49">
        <v>1</v>
      </c>
      <c r="I25" s="47">
        <v>7</v>
      </c>
      <c r="J25" s="48">
        <v>8</v>
      </c>
      <c r="K25" s="50">
        <f t="shared" si="0"/>
        <v>50</v>
      </c>
      <c r="L25" s="52">
        <f t="shared" si="2"/>
        <v>12.5</v>
      </c>
      <c r="M25" s="53">
        <f t="shared" si="1"/>
        <v>20</v>
      </c>
      <c r="N25" s="40"/>
      <c r="O25" s="40"/>
      <c r="P25" s="40"/>
    </row>
    <row r="26" spans="1:16" ht="16.5" customHeight="1">
      <c r="A26" s="98" t="s">
        <v>94</v>
      </c>
      <c r="B26" s="46">
        <v>1</v>
      </c>
      <c r="C26" s="47">
        <v>5</v>
      </c>
      <c r="D26" s="46">
        <v>6</v>
      </c>
      <c r="E26" s="47">
        <v>0</v>
      </c>
      <c r="F26" s="47">
        <v>0</v>
      </c>
      <c r="G26" s="48">
        <v>0</v>
      </c>
      <c r="H26" s="49">
        <v>1</v>
      </c>
      <c r="I26" s="47">
        <v>5</v>
      </c>
      <c r="J26" s="48">
        <v>6</v>
      </c>
      <c r="K26" s="50">
        <f t="shared" si="0"/>
        <v>0</v>
      </c>
      <c r="L26" s="52">
        <f t="shared" si="2"/>
        <v>0</v>
      </c>
      <c r="M26" s="53">
        <f t="shared" si="1"/>
        <v>0</v>
      </c>
      <c r="N26" s="40"/>
      <c r="O26" s="40"/>
      <c r="P26" s="40"/>
    </row>
    <row r="27" spans="1:13" ht="16.5" customHeight="1">
      <c r="A27" s="98"/>
      <c r="B27" s="46"/>
      <c r="C27" s="47"/>
      <c r="D27" s="46"/>
      <c r="E27" s="47"/>
      <c r="F27" s="47"/>
      <c r="G27" s="48"/>
      <c r="H27" s="49"/>
      <c r="I27" s="47"/>
      <c r="J27" s="48"/>
      <c r="K27" s="50"/>
      <c r="L27" s="54"/>
      <c r="M27" s="53"/>
    </row>
    <row r="28" spans="1:13" ht="16.5" customHeight="1">
      <c r="A28" s="98" t="s">
        <v>23</v>
      </c>
      <c r="B28" s="46">
        <f>SUM(B8:B26)</f>
        <v>22</v>
      </c>
      <c r="C28" s="47">
        <f>SUM(C8:C26)</f>
        <v>38</v>
      </c>
      <c r="D28" s="46">
        <f>SUM(B28:C28)</f>
        <v>60</v>
      </c>
      <c r="E28" s="47">
        <f>SUM(E8:E26)</f>
        <v>4</v>
      </c>
      <c r="F28" s="47">
        <f>SUM(F8:F26)</f>
        <v>5</v>
      </c>
      <c r="G28" s="48">
        <f>SUM(E28:F28)</f>
        <v>9</v>
      </c>
      <c r="H28" s="49">
        <f>SUM(H8:H26)</f>
        <v>18</v>
      </c>
      <c r="I28" s="47">
        <f>SUM(I8:I27)</f>
        <v>33</v>
      </c>
      <c r="J28" s="48">
        <f>SUM(H28:I28)</f>
        <v>51</v>
      </c>
      <c r="K28" s="52">
        <f>ROUND(E28/B28*100,2)</f>
        <v>18.18</v>
      </c>
      <c r="L28" s="50">
        <f>ROUND(F28/C28*100,2)</f>
        <v>13.16</v>
      </c>
      <c r="M28" s="53">
        <f>ROUND(G28/D28*100,2)</f>
        <v>15</v>
      </c>
    </row>
    <row r="29" spans="1:13" ht="16.5" customHeight="1">
      <c r="A29" s="98"/>
      <c r="B29" s="46"/>
      <c r="C29" s="47"/>
      <c r="D29" s="46"/>
      <c r="E29" s="47"/>
      <c r="F29" s="47"/>
      <c r="G29" s="48"/>
      <c r="H29" s="49"/>
      <c r="I29" s="47"/>
      <c r="J29" s="48"/>
      <c r="K29" s="52"/>
      <c r="L29" s="50"/>
      <c r="M29" s="53"/>
    </row>
    <row r="30" spans="1:13" ht="16.5" customHeight="1">
      <c r="A30" s="132" t="s">
        <v>0</v>
      </c>
      <c r="B30" s="46">
        <v>17</v>
      </c>
      <c r="C30" s="47">
        <v>36</v>
      </c>
      <c r="D30" s="46">
        <v>53</v>
      </c>
      <c r="E30" s="47">
        <v>4</v>
      </c>
      <c r="F30" s="47">
        <v>6</v>
      </c>
      <c r="G30" s="48">
        <v>10</v>
      </c>
      <c r="H30" s="49">
        <v>13</v>
      </c>
      <c r="I30" s="47">
        <v>30</v>
      </c>
      <c r="J30" s="48">
        <v>43</v>
      </c>
      <c r="K30" s="52">
        <f>ROUND(E30/B30*100,2)</f>
        <v>23.53</v>
      </c>
      <c r="L30" s="50">
        <f>ROUND(F30/C30*100,2)</f>
        <v>16.67</v>
      </c>
      <c r="M30" s="53">
        <f>ROUND(G30/D30*100,2)</f>
        <v>18.87</v>
      </c>
    </row>
    <row r="31" spans="1:13" ht="16.5" customHeight="1">
      <c r="A31" s="132"/>
      <c r="B31" s="46"/>
      <c r="C31" s="47"/>
      <c r="D31" s="46"/>
      <c r="E31" s="47"/>
      <c r="F31" s="47"/>
      <c r="G31" s="48"/>
      <c r="H31" s="49"/>
      <c r="I31" s="47"/>
      <c r="J31" s="48"/>
      <c r="K31" s="52"/>
      <c r="L31" s="50"/>
      <c r="M31" s="53"/>
    </row>
    <row r="32" spans="1:13" ht="16.5" customHeight="1">
      <c r="A32" s="137" t="s">
        <v>102</v>
      </c>
      <c r="B32" s="49">
        <f>SUM(B28,B30)</f>
        <v>39</v>
      </c>
      <c r="C32" s="47">
        <f>SUM(C28,C30)</f>
        <v>74</v>
      </c>
      <c r="D32" s="46">
        <f>SUM(B32:C32)</f>
        <v>113</v>
      </c>
      <c r="E32" s="47">
        <f>SUM(E28,E30)</f>
        <v>8</v>
      </c>
      <c r="F32" s="47">
        <f>SUM(F28,F30)</f>
        <v>11</v>
      </c>
      <c r="G32" s="48">
        <f>SUM(E32:F32)</f>
        <v>19</v>
      </c>
      <c r="H32" s="49">
        <f>SUM(H28,H30)</f>
        <v>31</v>
      </c>
      <c r="I32" s="47">
        <f>SUM(I28,I30)</f>
        <v>63</v>
      </c>
      <c r="J32" s="48">
        <f>SUM(H32:I32)</f>
        <v>94</v>
      </c>
      <c r="K32" s="52">
        <f>ROUND(E32/B32*100,2)</f>
        <v>20.51</v>
      </c>
      <c r="L32" s="50">
        <f>ROUND(F32/C32*100,2)</f>
        <v>14.86</v>
      </c>
      <c r="M32" s="53">
        <f>ROUND(G32/D32*100,2)</f>
        <v>16.81</v>
      </c>
    </row>
    <row r="33" spans="1:13" ht="16.5" customHeight="1">
      <c r="A33" s="132"/>
      <c r="B33" s="46"/>
      <c r="C33" s="47"/>
      <c r="D33" s="46"/>
      <c r="E33" s="47"/>
      <c r="F33" s="47"/>
      <c r="G33" s="48"/>
      <c r="H33" s="49"/>
      <c r="I33" s="47"/>
      <c r="J33" s="48"/>
      <c r="K33" s="52"/>
      <c r="L33" s="50"/>
      <c r="M33" s="53"/>
    </row>
    <row r="34" spans="1:13" ht="16.5" customHeight="1">
      <c r="A34" s="119" t="s">
        <v>24</v>
      </c>
      <c r="B34" s="46">
        <v>298</v>
      </c>
      <c r="C34" s="47">
        <v>388</v>
      </c>
      <c r="D34" s="46">
        <v>686</v>
      </c>
      <c r="E34" s="47">
        <v>26</v>
      </c>
      <c r="F34" s="47">
        <v>44</v>
      </c>
      <c r="G34" s="48">
        <v>70</v>
      </c>
      <c r="H34" s="49">
        <v>272</v>
      </c>
      <c r="I34" s="47">
        <v>344</v>
      </c>
      <c r="J34" s="48">
        <v>616</v>
      </c>
      <c r="K34" s="52">
        <f aca="true" t="shared" si="3" ref="K34:M36">ROUND(E34/B34*100,2)</f>
        <v>8.72</v>
      </c>
      <c r="L34" s="50">
        <f t="shared" si="3"/>
        <v>11.34</v>
      </c>
      <c r="M34" s="53">
        <f t="shared" si="3"/>
        <v>10.2</v>
      </c>
    </row>
    <row r="35" spans="1:13" ht="16.5" customHeight="1">
      <c r="A35" s="132" t="s">
        <v>1</v>
      </c>
      <c r="B35" s="46">
        <v>665</v>
      </c>
      <c r="C35" s="47">
        <v>1099</v>
      </c>
      <c r="D35" s="46">
        <v>1764</v>
      </c>
      <c r="E35" s="47">
        <v>152</v>
      </c>
      <c r="F35" s="47">
        <v>209</v>
      </c>
      <c r="G35" s="48">
        <v>361</v>
      </c>
      <c r="H35" s="49">
        <v>513</v>
      </c>
      <c r="I35" s="47">
        <v>890</v>
      </c>
      <c r="J35" s="48">
        <v>1403</v>
      </c>
      <c r="K35" s="52">
        <f t="shared" si="3"/>
        <v>22.86</v>
      </c>
      <c r="L35" s="50">
        <f t="shared" si="3"/>
        <v>19.02</v>
      </c>
      <c r="M35" s="53">
        <f t="shared" si="3"/>
        <v>20.46</v>
      </c>
    </row>
    <row r="36" spans="1:13" ht="16.5" customHeight="1" thickBot="1">
      <c r="A36" s="133" t="s">
        <v>2</v>
      </c>
      <c r="B36" s="69">
        <f>SUM(B34:B35)</f>
        <v>963</v>
      </c>
      <c r="C36" s="70">
        <f>SUM(C34:C35)</f>
        <v>1487</v>
      </c>
      <c r="D36" s="69">
        <f>SUM(B36:C36)</f>
        <v>2450</v>
      </c>
      <c r="E36" s="70">
        <f>SUM(E34:E35)</f>
        <v>178</v>
      </c>
      <c r="F36" s="70">
        <f>SUM(F34:F35)</f>
        <v>253</v>
      </c>
      <c r="G36" s="71">
        <f>SUM(E36:F36)</f>
        <v>431</v>
      </c>
      <c r="H36" s="72">
        <f>SUM(H34:H35)</f>
        <v>785</v>
      </c>
      <c r="I36" s="70">
        <f>SUM(I34:I35)</f>
        <v>1234</v>
      </c>
      <c r="J36" s="71">
        <f>SUM(H36:I36)</f>
        <v>2019</v>
      </c>
      <c r="K36" s="73">
        <f t="shared" si="3"/>
        <v>18.48</v>
      </c>
      <c r="L36" s="74">
        <f t="shared" si="3"/>
        <v>17.01</v>
      </c>
      <c r="M36" s="75">
        <f t="shared" si="3"/>
        <v>17.59</v>
      </c>
    </row>
  </sheetData>
  <sheetProtection/>
  <mergeCells count="7">
    <mergeCell ref="K5:M5"/>
    <mergeCell ref="E5:G5"/>
    <mergeCell ref="L4:M4"/>
    <mergeCell ref="A5:A7"/>
    <mergeCell ref="B5:D5"/>
    <mergeCell ref="A3:D4"/>
    <mergeCell ref="H5:J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1"/>
  <ignoredErrors>
    <ignoredError sqref="D28:D29 E36 E28:E29 G28:G29 F28:F29 E31:E33 F31:F33 F36 G31:G33 D31:D33 G36 D36" formula="1"/>
    <ignoredError sqref="K27:K29 L27:L29 M27:M29 K31:K33 M31:M33 L31:L3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zoomScaleSheetLayoutView="75" zoomScalePageLayoutView="0" workbookViewId="0" topLeftCell="A1">
      <pane xSplit="1" ySplit="6" topLeftCell="B7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C41" sqref="C41"/>
    </sheetView>
  </sheetViews>
  <sheetFormatPr defaultColWidth="9.00390625" defaultRowHeight="13.5"/>
  <cols>
    <col min="1" max="1" width="12.75390625" style="0" customWidth="1"/>
    <col min="2" max="3" width="14.00390625" style="0" customWidth="1"/>
    <col min="4" max="4" width="17.875" style="0" customWidth="1"/>
    <col min="5" max="6" width="14.00390625" style="0" customWidth="1"/>
    <col min="7" max="7" width="17.875" style="0" customWidth="1"/>
    <col min="8" max="9" width="14.00390625" style="0" customWidth="1"/>
    <col min="10" max="10" width="17.875" style="0" customWidth="1"/>
    <col min="11" max="12" width="14.00390625" style="0" customWidth="1"/>
    <col min="13" max="13" width="17.875" style="0" customWidth="1"/>
    <col min="14" max="15" width="14.00390625" style="0" customWidth="1"/>
    <col min="16" max="16" width="17.875" style="0" customWidth="1"/>
    <col min="17" max="18" width="14.00390625" style="0" customWidth="1"/>
    <col min="19" max="19" width="17.875" style="0" customWidth="1"/>
    <col min="20" max="21" width="14.00390625" style="0" customWidth="1"/>
    <col min="22" max="22" width="17.875" style="0" customWidth="1"/>
    <col min="23" max="24" width="14.00390625" style="0" customWidth="1"/>
    <col min="25" max="25" width="17.875" style="0" customWidth="1"/>
    <col min="26" max="27" width="14.00390625" style="0" customWidth="1"/>
    <col min="28" max="28" width="17.875" style="0" customWidth="1"/>
    <col min="29" max="30" width="14.00390625" style="0" customWidth="1"/>
    <col min="31" max="31" width="17.875" style="0" customWidth="1"/>
    <col min="32" max="33" width="14.00390625" style="0" customWidth="1"/>
    <col min="34" max="34" width="17.875" style="0" customWidth="1"/>
    <col min="35" max="36" width="14.00390625" style="0" customWidth="1"/>
    <col min="37" max="37" width="17.875" style="0" customWidth="1"/>
    <col min="38" max="39" width="14.00390625" style="0" customWidth="1"/>
    <col min="40" max="40" width="17.875" style="0" customWidth="1"/>
    <col min="41" max="42" width="14.00390625" style="0" customWidth="1"/>
    <col min="43" max="43" width="17.875" style="0" customWidth="1"/>
    <col min="44" max="45" width="14.00390625" style="0" customWidth="1"/>
    <col min="46" max="46" width="17.875" style="0" customWidth="1"/>
    <col min="47" max="48" width="15.625" style="0" bestFit="1" customWidth="1"/>
    <col min="49" max="49" width="15.625" style="0" customWidth="1"/>
    <col min="50" max="51" width="12.625" style="0" customWidth="1"/>
    <col min="52" max="58" width="10.625" style="0" customWidth="1"/>
  </cols>
  <sheetData>
    <row r="1" spans="2:58" ht="13.5" customHeight="1">
      <c r="B1" s="230" t="s">
        <v>76</v>
      </c>
      <c r="C1" s="230"/>
      <c r="D1" s="230"/>
      <c r="M1" s="30"/>
      <c r="S1" s="13"/>
      <c r="Y1" s="30"/>
      <c r="AE1" s="13"/>
      <c r="AT1" s="30"/>
      <c r="BF1" s="30"/>
    </row>
    <row r="2" spans="1:58" ht="14.25" customHeight="1" thickBot="1">
      <c r="A2" s="38"/>
      <c r="B2" s="231"/>
      <c r="C2" s="231"/>
      <c r="D2" s="231"/>
      <c r="L2" s="31"/>
      <c r="M2" s="31"/>
      <c r="Y2" s="31"/>
      <c r="AT2" s="31"/>
      <c r="BE2" s="162" t="s">
        <v>100</v>
      </c>
      <c r="BF2" s="162"/>
    </row>
    <row r="3" spans="1:58" ht="17.25" customHeight="1">
      <c r="A3" s="10" t="s">
        <v>46</v>
      </c>
      <c r="B3" s="225">
        <v>1</v>
      </c>
      <c r="C3" s="226"/>
      <c r="D3" s="226"/>
      <c r="E3" s="196">
        <v>2</v>
      </c>
      <c r="F3" s="196"/>
      <c r="G3" s="196"/>
      <c r="H3" s="196">
        <v>3</v>
      </c>
      <c r="I3" s="196"/>
      <c r="J3" s="196"/>
      <c r="K3" s="196">
        <v>4</v>
      </c>
      <c r="L3" s="196"/>
      <c r="M3" s="196"/>
      <c r="N3" s="196">
        <v>5</v>
      </c>
      <c r="O3" s="196"/>
      <c r="P3" s="196"/>
      <c r="Q3" s="196">
        <v>6</v>
      </c>
      <c r="R3" s="196"/>
      <c r="S3" s="196"/>
      <c r="T3" s="196">
        <v>7</v>
      </c>
      <c r="U3" s="196"/>
      <c r="V3" s="196"/>
      <c r="W3" s="196">
        <v>8</v>
      </c>
      <c r="X3" s="196"/>
      <c r="Y3" s="196"/>
      <c r="Z3" s="196">
        <v>9</v>
      </c>
      <c r="AA3" s="196"/>
      <c r="AB3" s="196"/>
      <c r="AC3" s="196">
        <v>10</v>
      </c>
      <c r="AD3" s="196"/>
      <c r="AE3" s="196"/>
      <c r="AF3" s="196">
        <v>11</v>
      </c>
      <c r="AG3" s="196"/>
      <c r="AH3" s="196"/>
      <c r="AI3" s="196">
        <v>12</v>
      </c>
      <c r="AJ3" s="196"/>
      <c r="AK3" s="196"/>
      <c r="AL3" s="196">
        <v>13</v>
      </c>
      <c r="AM3" s="196"/>
      <c r="AN3" s="196"/>
      <c r="AO3" s="196">
        <v>14</v>
      </c>
      <c r="AP3" s="196"/>
      <c r="AQ3" s="196"/>
      <c r="AR3" s="225">
        <v>15</v>
      </c>
      <c r="AS3" s="226"/>
      <c r="AT3" s="227"/>
      <c r="AU3" s="221" t="s">
        <v>56</v>
      </c>
      <c r="AV3" s="218"/>
      <c r="AW3" s="215"/>
      <c r="AX3" s="200" t="s">
        <v>57</v>
      </c>
      <c r="AY3" s="228" t="s">
        <v>59</v>
      </c>
      <c r="AZ3" s="200" t="s">
        <v>35</v>
      </c>
      <c r="BA3" s="200" t="s">
        <v>36</v>
      </c>
      <c r="BB3" s="200" t="s">
        <v>37</v>
      </c>
      <c r="BC3" s="200" t="s">
        <v>38</v>
      </c>
      <c r="BD3" s="202" t="s">
        <v>97</v>
      </c>
      <c r="BE3" s="203"/>
      <c r="BF3" s="204"/>
    </row>
    <row r="4" spans="1:58" ht="18.75" customHeight="1">
      <c r="A4" s="223" t="s">
        <v>47</v>
      </c>
      <c r="B4" s="197" t="s">
        <v>123</v>
      </c>
      <c r="C4" s="198"/>
      <c r="D4" s="199"/>
      <c r="E4" s="197" t="s">
        <v>124</v>
      </c>
      <c r="F4" s="198"/>
      <c r="G4" s="199"/>
      <c r="H4" s="212" t="s">
        <v>125</v>
      </c>
      <c r="I4" s="213"/>
      <c r="J4" s="214"/>
      <c r="K4" s="197" t="s">
        <v>126</v>
      </c>
      <c r="L4" s="198"/>
      <c r="M4" s="199"/>
      <c r="N4" s="197" t="s">
        <v>127</v>
      </c>
      <c r="O4" s="198"/>
      <c r="P4" s="199"/>
      <c r="Q4" s="212" t="s">
        <v>128</v>
      </c>
      <c r="R4" s="213"/>
      <c r="S4" s="214"/>
      <c r="T4" s="197" t="s">
        <v>129</v>
      </c>
      <c r="U4" s="198"/>
      <c r="V4" s="199"/>
      <c r="W4" s="197" t="s">
        <v>130</v>
      </c>
      <c r="X4" s="198"/>
      <c r="Y4" s="199"/>
      <c r="Z4" s="212" t="s">
        <v>131</v>
      </c>
      <c r="AA4" s="213"/>
      <c r="AB4" s="214"/>
      <c r="AC4" s="197" t="s">
        <v>132</v>
      </c>
      <c r="AD4" s="198"/>
      <c r="AE4" s="199"/>
      <c r="AF4" s="197" t="s">
        <v>133</v>
      </c>
      <c r="AG4" s="198"/>
      <c r="AH4" s="199"/>
      <c r="AI4" s="212" t="s">
        <v>134</v>
      </c>
      <c r="AJ4" s="213"/>
      <c r="AK4" s="214"/>
      <c r="AL4" s="197" t="s">
        <v>96</v>
      </c>
      <c r="AM4" s="198"/>
      <c r="AN4" s="198"/>
      <c r="AO4" s="197" t="s">
        <v>135</v>
      </c>
      <c r="AP4" s="198"/>
      <c r="AQ4" s="199"/>
      <c r="AR4" s="197" t="s">
        <v>136</v>
      </c>
      <c r="AS4" s="198"/>
      <c r="AT4" s="199"/>
      <c r="AU4" s="222" t="s">
        <v>56</v>
      </c>
      <c r="AV4" s="219"/>
      <c r="AW4" s="216"/>
      <c r="AX4" s="201"/>
      <c r="AY4" s="229"/>
      <c r="AZ4" s="201"/>
      <c r="BA4" s="201"/>
      <c r="BB4" s="201"/>
      <c r="BC4" s="201"/>
      <c r="BD4" s="205"/>
      <c r="BE4" s="206"/>
      <c r="BF4" s="207"/>
    </row>
    <row r="5" spans="1:58" ht="13.5" customHeight="1">
      <c r="A5" s="224"/>
      <c r="B5" s="11"/>
      <c r="C5" s="9"/>
      <c r="D5" s="9"/>
      <c r="E5" s="11"/>
      <c r="F5" s="9"/>
      <c r="G5" s="8"/>
      <c r="H5" s="11"/>
      <c r="I5" s="9"/>
      <c r="J5" s="9"/>
      <c r="K5" s="11"/>
      <c r="L5" s="9"/>
      <c r="M5" s="9"/>
      <c r="N5" s="11"/>
      <c r="O5" s="9"/>
      <c r="P5" s="8"/>
      <c r="Q5" s="11"/>
      <c r="R5" s="9"/>
      <c r="S5" s="8"/>
      <c r="T5" s="11"/>
      <c r="U5" s="9"/>
      <c r="V5" s="8"/>
      <c r="W5" s="11"/>
      <c r="X5" s="9"/>
      <c r="Y5" s="8"/>
      <c r="Z5" s="11"/>
      <c r="AA5" s="9"/>
      <c r="AB5" s="8"/>
      <c r="AC5" s="11"/>
      <c r="AD5" s="9"/>
      <c r="AE5" s="8"/>
      <c r="AF5" s="11"/>
      <c r="AG5" s="9"/>
      <c r="AH5" s="8"/>
      <c r="AI5" s="11"/>
      <c r="AJ5" s="143"/>
      <c r="AK5" s="144"/>
      <c r="AL5" s="143"/>
      <c r="AM5" s="143"/>
      <c r="AN5" s="143"/>
      <c r="AO5" s="11"/>
      <c r="AP5" s="143"/>
      <c r="AQ5" s="144"/>
      <c r="AR5" s="11"/>
      <c r="AS5" s="9"/>
      <c r="AT5" s="8"/>
      <c r="AU5" s="222" t="s">
        <v>56</v>
      </c>
      <c r="AV5" s="220"/>
      <c r="AW5" s="217"/>
      <c r="AX5" s="201"/>
      <c r="AY5" s="229"/>
      <c r="AZ5" s="201"/>
      <c r="BA5" s="201"/>
      <c r="BB5" s="201"/>
      <c r="BC5" s="201"/>
      <c r="BD5" s="208" t="s">
        <v>66</v>
      </c>
      <c r="BE5" s="208" t="s">
        <v>67</v>
      </c>
      <c r="BF5" s="210" t="s">
        <v>68</v>
      </c>
    </row>
    <row r="6" spans="1:58" ht="45" customHeight="1">
      <c r="A6" s="12" t="s">
        <v>34</v>
      </c>
      <c r="B6" s="16" t="s">
        <v>48</v>
      </c>
      <c r="C6" s="17" t="s">
        <v>49</v>
      </c>
      <c r="D6" s="17" t="s">
        <v>137</v>
      </c>
      <c r="E6" s="16" t="s">
        <v>48</v>
      </c>
      <c r="F6" s="17" t="s">
        <v>49</v>
      </c>
      <c r="G6" s="17" t="s">
        <v>137</v>
      </c>
      <c r="H6" s="16" t="s">
        <v>48</v>
      </c>
      <c r="I6" s="17" t="s">
        <v>49</v>
      </c>
      <c r="J6" s="17" t="s">
        <v>137</v>
      </c>
      <c r="K6" s="16" t="s">
        <v>48</v>
      </c>
      <c r="L6" s="17" t="s">
        <v>49</v>
      </c>
      <c r="M6" s="17" t="s">
        <v>137</v>
      </c>
      <c r="N6" s="16" t="s">
        <v>48</v>
      </c>
      <c r="O6" s="17" t="s">
        <v>49</v>
      </c>
      <c r="P6" s="17" t="s">
        <v>137</v>
      </c>
      <c r="Q6" s="16" t="s">
        <v>48</v>
      </c>
      <c r="R6" s="17" t="s">
        <v>49</v>
      </c>
      <c r="S6" s="17" t="s">
        <v>137</v>
      </c>
      <c r="T6" s="16" t="s">
        <v>48</v>
      </c>
      <c r="U6" s="17" t="s">
        <v>49</v>
      </c>
      <c r="V6" s="17" t="s">
        <v>137</v>
      </c>
      <c r="W6" s="16" t="s">
        <v>48</v>
      </c>
      <c r="X6" s="17" t="s">
        <v>49</v>
      </c>
      <c r="Y6" s="17" t="s">
        <v>137</v>
      </c>
      <c r="Z6" s="16" t="s">
        <v>48</v>
      </c>
      <c r="AA6" s="17" t="s">
        <v>49</v>
      </c>
      <c r="AB6" s="17" t="s">
        <v>137</v>
      </c>
      <c r="AC6" s="16" t="s">
        <v>48</v>
      </c>
      <c r="AD6" s="17" t="s">
        <v>49</v>
      </c>
      <c r="AE6" s="17" t="s">
        <v>137</v>
      </c>
      <c r="AF6" s="16" t="s">
        <v>48</v>
      </c>
      <c r="AG6" s="17" t="s">
        <v>49</v>
      </c>
      <c r="AH6" s="17" t="s">
        <v>137</v>
      </c>
      <c r="AI6" s="16" t="s">
        <v>48</v>
      </c>
      <c r="AJ6" s="17" t="s">
        <v>49</v>
      </c>
      <c r="AK6" s="17" t="s">
        <v>137</v>
      </c>
      <c r="AL6" s="16" t="s">
        <v>48</v>
      </c>
      <c r="AM6" s="17" t="s">
        <v>49</v>
      </c>
      <c r="AN6" s="17" t="s">
        <v>137</v>
      </c>
      <c r="AO6" s="16" t="s">
        <v>48</v>
      </c>
      <c r="AP6" s="17" t="s">
        <v>49</v>
      </c>
      <c r="AQ6" s="17" t="s">
        <v>137</v>
      </c>
      <c r="AR6" s="16" t="s">
        <v>48</v>
      </c>
      <c r="AS6" s="17" t="s">
        <v>49</v>
      </c>
      <c r="AT6" s="17" t="s">
        <v>137</v>
      </c>
      <c r="AU6" s="29" t="s">
        <v>61</v>
      </c>
      <c r="AV6" s="16" t="s">
        <v>49</v>
      </c>
      <c r="AW6" s="149" t="s">
        <v>50</v>
      </c>
      <c r="AX6" s="146" t="s">
        <v>58</v>
      </c>
      <c r="AY6" s="146" t="s">
        <v>60</v>
      </c>
      <c r="AZ6" s="146" t="s">
        <v>62</v>
      </c>
      <c r="BA6" s="147" t="s">
        <v>51</v>
      </c>
      <c r="BB6" s="148" t="s">
        <v>54</v>
      </c>
      <c r="BC6" s="147" t="s">
        <v>98</v>
      </c>
      <c r="BD6" s="209"/>
      <c r="BE6" s="209"/>
      <c r="BF6" s="211"/>
    </row>
    <row r="7" spans="1:58" ht="16.5" customHeight="1">
      <c r="A7" s="2" t="s">
        <v>95</v>
      </c>
      <c r="B7" s="19">
        <v>2</v>
      </c>
      <c r="C7" s="19">
        <v>2</v>
      </c>
      <c r="D7" s="19">
        <v>0</v>
      </c>
      <c r="E7" s="19">
        <v>20</v>
      </c>
      <c r="F7" s="19">
        <v>18</v>
      </c>
      <c r="G7" s="19">
        <v>2</v>
      </c>
      <c r="H7" s="19">
        <v>22.065</v>
      </c>
      <c r="I7" s="19">
        <v>19</v>
      </c>
      <c r="J7" s="41">
        <v>3.065</v>
      </c>
      <c r="K7" s="19">
        <v>124</v>
      </c>
      <c r="L7" s="19">
        <v>41</v>
      </c>
      <c r="M7" s="19">
        <v>83</v>
      </c>
      <c r="N7" s="19">
        <v>1</v>
      </c>
      <c r="O7" s="19">
        <v>1</v>
      </c>
      <c r="P7" s="19">
        <v>0</v>
      </c>
      <c r="Q7" s="19">
        <v>168.302</v>
      </c>
      <c r="R7" s="19">
        <v>144.302</v>
      </c>
      <c r="S7" s="41">
        <v>24</v>
      </c>
      <c r="T7" s="19">
        <v>19.697</v>
      </c>
      <c r="U7" s="19">
        <v>17.697</v>
      </c>
      <c r="V7" s="19">
        <v>2</v>
      </c>
      <c r="W7" s="19">
        <v>12</v>
      </c>
      <c r="X7" s="19">
        <v>5</v>
      </c>
      <c r="Y7" s="19">
        <v>7</v>
      </c>
      <c r="Z7" s="19">
        <v>0</v>
      </c>
      <c r="AA7" s="19">
        <v>0</v>
      </c>
      <c r="AB7" s="41">
        <v>0</v>
      </c>
      <c r="AC7" s="19">
        <v>21</v>
      </c>
      <c r="AD7" s="19">
        <v>18</v>
      </c>
      <c r="AE7" s="19">
        <v>3</v>
      </c>
      <c r="AF7" s="19">
        <v>2</v>
      </c>
      <c r="AG7" s="19">
        <v>2</v>
      </c>
      <c r="AH7" s="19">
        <v>0</v>
      </c>
      <c r="AI7" s="19">
        <v>333.933</v>
      </c>
      <c r="AJ7" s="19">
        <v>190</v>
      </c>
      <c r="AK7" s="19">
        <v>143.933</v>
      </c>
      <c r="AL7" s="19">
        <v>7</v>
      </c>
      <c r="AM7" s="19">
        <v>6</v>
      </c>
      <c r="AN7" s="145">
        <v>1</v>
      </c>
      <c r="AO7" s="19">
        <v>7</v>
      </c>
      <c r="AP7" s="19">
        <v>6</v>
      </c>
      <c r="AQ7" s="19">
        <v>1</v>
      </c>
      <c r="AR7" s="19">
        <v>2</v>
      </c>
      <c r="AS7" s="19">
        <v>2</v>
      </c>
      <c r="AT7" s="19">
        <v>0</v>
      </c>
      <c r="AU7" s="19">
        <f>SUM(AV7:AW7)</f>
        <v>741.9970000000001</v>
      </c>
      <c r="AV7" s="19">
        <f>SUM(C7,F7,I7,L7,O7,R7,U7,X7,AA7,AD7,AG7,AJ7,AM7,AP7,AS7)</f>
        <v>471.999</v>
      </c>
      <c r="AW7" s="19">
        <f>SUM(D7,G7,J7,M7,P7,S7,V7,Y7,AB7,AE7,AH7,AK7,AN7,AQ7,AT7)</f>
        <v>269.998</v>
      </c>
      <c r="AX7" s="43">
        <v>0.003</v>
      </c>
      <c r="AY7" s="44">
        <v>2</v>
      </c>
      <c r="AZ7" s="27">
        <f>SUM(AU7,AX7,AY7)</f>
        <v>744.0000000000001</v>
      </c>
      <c r="BA7" s="27">
        <v>29</v>
      </c>
      <c r="BB7" s="27">
        <f>SUM(AZ7:BA7)</f>
        <v>773.0000000000001</v>
      </c>
      <c r="BC7" s="27">
        <v>773</v>
      </c>
      <c r="BD7" s="80">
        <v>0</v>
      </c>
      <c r="BE7" s="80">
        <v>0</v>
      </c>
      <c r="BF7" s="81">
        <v>0</v>
      </c>
    </row>
    <row r="8" spans="1:58" ht="16.5" customHeight="1">
      <c r="A8" s="2" t="s">
        <v>77</v>
      </c>
      <c r="B8" s="19">
        <v>1</v>
      </c>
      <c r="C8" s="19">
        <v>1</v>
      </c>
      <c r="D8" s="19">
        <v>0</v>
      </c>
      <c r="E8" s="19">
        <v>55</v>
      </c>
      <c r="F8" s="19">
        <v>41</v>
      </c>
      <c r="G8" s="19">
        <v>14</v>
      </c>
      <c r="H8" s="19">
        <v>33.078</v>
      </c>
      <c r="I8" s="19">
        <v>29</v>
      </c>
      <c r="J8" s="41">
        <v>4.078</v>
      </c>
      <c r="K8" s="19">
        <v>159</v>
      </c>
      <c r="L8" s="19">
        <v>67</v>
      </c>
      <c r="M8" s="19">
        <v>92</v>
      </c>
      <c r="N8" s="19">
        <v>5</v>
      </c>
      <c r="O8" s="19">
        <v>4</v>
      </c>
      <c r="P8" s="19">
        <v>1</v>
      </c>
      <c r="Q8" s="19">
        <v>282.607</v>
      </c>
      <c r="R8" s="19">
        <v>236.607</v>
      </c>
      <c r="S8" s="41">
        <v>46</v>
      </c>
      <c r="T8" s="19">
        <v>33.392</v>
      </c>
      <c r="U8" s="19">
        <v>29.392</v>
      </c>
      <c r="V8" s="19">
        <v>4</v>
      </c>
      <c r="W8" s="19">
        <v>27</v>
      </c>
      <c r="X8" s="19">
        <v>21</v>
      </c>
      <c r="Y8" s="19">
        <v>6</v>
      </c>
      <c r="Z8" s="19">
        <v>2</v>
      </c>
      <c r="AA8" s="19">
        <v>1</v>
      </c>
      <c r="AB8" s="41">
        <v>1</v>
      </c>
      <c r="AC8" s="19">
        <v>139</v>
      </c>
      <c r="AD8" s="19">
        <v>129</v>
      </c>
      <c r="AE8" s="19">
        <v>10</v>
      </c>
      <c r="AF8" s="19">
        <v>8</v>
      </c>
      <c r="AG8" s="19">
        <v>8</v>
      </c>
      <c r="AH8" s="19">
        <v>0</v>
      </c>
      <c r="AI8" s="19">
        <v>677.921</v>
      </c>
      <c r="AJ8" s="19">
        <v>432</v>
      </c>
      <c r="AK8" s="19">
        <v>245.921</v>
      </c>
      <c r="AL8" s="19">
        <v>15</v>
      </c>
      <c r="AM8" s="19">
        <v>15</v>
      </c>
      <c r="AN8" s="19">
        <v>0</v>
      </c>
      <c r="AO8" s="19">
        <v>27</v>
      </c>
      <c r="AP8" s="19">
        <v>19</v>
      </c>
      <c r="AQ8" s="19">
        <v>8</v>
      </c>
      <c r="AR8" s="19">
        <v>0</v>
      </c>
      <c r="AS8" s="19">
        <v>0</v>
      </c>
      <c r="AT8" s="19">
        <v>0</v>
      </c>
      <c r="AU8" s="19">
        <f>SUM(AV8:AW8)</f>
        <v>1464.998</v>
      </c>
      <c r="AV8" s="19">
        <f aca="true" t="shared" si="0" ref="AV8:AV24">SUM(C8,F8,I8,L8,O8,R8,U8,X8,AA8,AD8,AG8,AJ8,AM8,AP8,AS8)</f>
        <v>1032.999</v>
      </c>
      <c r="AW8" s="19">
        <f aca="true" t="shared" si="1" ref="AW8:AW25">SUM(D8,G8,J8,M8,P8,S8,V8,Y8,AB8,AE8,AH8,AK8,AN8,AQ8,AT8)</f>
        <v>431.999</v>
      </c>
      <c r="AX8" s="43">
        <v>0.002</v>
      </c>
      <c r="AY8" s="44">
        <v>0</v>
      </c>
      <c r="AZ8" s="27">
        <f aca="true" t="shared" si="2" ref="AZ8:AZ25">SUM(AU8,AX8,AY8)</f>
        <v>1465</v>
      </c>
      <c r="BA8" s="27">
        <v>50</v>
      </c>
      <c r="BB8" s="27">
        <f aca="true" t="shared" si="3" ref="BB8:BB25">SUM(AZ8:BA8)</f>
        <v>1515</v>
      </c>
      <c r="BC8" s="27">
        <v>1515</v>
      </c>
      <c r="BD8" s="80">
        <v>0</v>
      </c>
      <c r="BE8" s="80">
        <v>0</v>
      </c>
      <c r="BF8" s="81">
        <v>0</v>
      </c>
    </row>
    <row r="9" spans="1:58" ht="16.5" customHeight="1">
      <c r="A9" s="2" t="s">
        <v>78</v>
      </c>
      <c r="B9" s="19">
        <v>1</v>
      </c>
      <c r="C9" s="19">
        <v>1</v>
      </c>
      <c r="D9" s="19">
        <v>0</v>
      </c>
      <c r="E9" s="19">
        <v>49</v>
      </c>
      <c r="F9" s="19">
        <v>41</v>
      </c>
      <c r="G9" s="19">
        <v>8</v>
      </c>
      <c r="H9" s="19">
        <v>52.068</v>
      </c>
      <c r="I9" s="19">
        <v>45</v>
      </c>
      <c r="J9" s="41">
        <v>7.068</v>
      </c>
      <c r="K9" s="19">
        <v>126</v>
      </c>
      <c r="L9" s="19">
        <v>58</v>
      </c>
      <c r="M9" s="19">
        <v>68</v>
      </c>
      <c r="N9" s="19">
        <v>1</v>
      </c>
      <c r="O9" s="19">
        <v>1</v>
      </c>
      <c r="P9" s="19">
        <v>0</v>
      </c>
      <c r="Q9" s="19">
        <v>338.989</v>
      </c>
      <c r="R9" s="19">
        <v>254.989</v>
      </c>
      <c r="S9" s="41">
        <v>84</v>
      </c>
      <c r="T9" s="19">
        <v>17.01</v>
      </c>
      <c r="U9" s="19">
        <v>14.01</v>
      </c>
      <c r="V9" s="19">
        <v>3</v>
      </c>
      <c r="W9" s="19">
        <v>30</v>
      </c>
      <c r="X9" s="19">
        <v>21</v>
      </c>
      <c r="Y9" s="19">
        <v>9</v>
      </c>
      <c r="Z9" s="19">
        <v>5</v>
      </c>
      <c r="AA9" s="19">
        <v>4</v>
      </c>
      <c r="AB9" s="41">
        <v>1</v>
      </c>
      <c r="AC9" s="19">
        <v>203</v>
      </c>
      <c r="AD9" s="19">
        <v>189</v>
      </c>
      <c r="AE9" s="19">
        <v>14</v>
      </c>
      <c r="AF9" s="19">
        <v>6</v>
      </c>
      <c r="AG9" s="19">
        <v>5</v>
      </c>
      <c r="AH9" s="19">
        <v>1</v>
      </c>
      <c r="AI9" s="19">
        <v>610.931</v>
      </c>
      <c r="AJ9" s="19">
        <v>414</v>
      </c>
      <c r="AK9" s="19">
        <v>196.931</v>
      </c>
      <c r="AL9" s="19">
        <v>13</v>
      </c>
      <c r="AM9" s="19">
        <v>11</v>
      </c>
      <c r="AN9" s="19">
        <v>2</v>
      </c>
      <c r="AO9" s="19">
        <v>26</v>
      </c>
      <c r="AP9" s="19">
        <v>21</v>
      </c>
      <c r="AQ9" s="19">
        <v>5</v>
      </c>
      <c r="AR9" s="19">
        <v>1</v>
      </c>
      <c r="AS9" s="19">
        <v>1</v>
      </c>
      <c r="AT9" s="19">
        <v>0</v>
      </c>
      <c r="AU9" s="19">
        <f>SUM(AV9:AW9)</f>
        <v>1479.998</v>
      </c>
      <c r="AV9" s="19">
        <f t="shared" si="0"/>
        <v>1080.999</v>
      </c>
      <c r="AW9" s="19">
        <f t="shared" si="1"/>
        <v>398.999</v>
      </c>
      <c r="AX9" s="43">
        <v>0.002</v>
      </c>
      <c r="AY9" s="44">
        <v>0</v>
      </c>
      <c r="AZ9" s="27">
        <f t="shared" si="2"/>
        <v>1480</v>
      </c>
      <c r="BA9" s="27">
        <v>61</v>
      </c>
      <c r="BB9" s="27">
        <f t="shared" si="3"/>
        <v>1541</v>
      </c>
      <c r="BC9" s="27">
        <v>1541</v>
      </c>
      <c r="BD9" s="80">
        <v>0</v>
      </c>
      <c r="BE9" s="80">
        <v>0</v>
      </c>
      <c r="BF9" s="81">
        <v>0</v>
      </c>
    </row>
    <row r="10" spans="1:58" ht="16.5" customHeight="1">
      <c r="A10" s="2" t="s">
        <v>79</v>
      </c>
      <c r="B10" s="19">
        <v>0</v>
      </c>
      <c r="C10" s="19">
        <v>0</v>
      </c>
      <c r="D10" s="19">
        <v>0</v>
      </c>
      <c r="E10" s="19">
        <v>168</v>
      </c>
      <c r="F10" s="19">
        <v>99</v>
      </c>
      <c r="G10" s="19">
        <v>69</v>
      </c>
      <c r="H10" s="19">
        <v>107.116</v>
      </c>
      <c r="I10" s="19">
        <v>102</v>
      </c>
      <c r="J10" s="41">
        <v>5.116</v>
      </c>
      <c r="K10" s="19">
        <v>253</v>
      </c>
      <c r="L10" s="19">
        <v>121</v>
      </c>
      <c r="M10" s="19">
        <v>132</v>
      </c>
      <c r="N10" s="19">
        <v>9</v>
      </c>
      <c r="O10" s="19">
        <v>9</v>
      </c>
      <c r="P10" s="19">
        <v>0</v>
      </c>
      <c r="Q10" s="19">
        <v>599.196</v>
      </c>
      <c r="R10" s="19">
        <v>498.196</v>
      </c>
      <c r="S10" s="41">
        <v>101</v>
      </c>
      <c r="T10" s="19">
        <v>46.803</v>
      </c>
      <c r="U10" s="19">
        <v>37.803</v>
      </c>
      <c r="V10" s="19">
        <v>9</v>
      </c>
      <c r="W10" s="19">
        <v>77</v>
      </c>
      <c r="X10" s="19">
        <v>58</v>
      </c>
      <c r="Y10" s="19">
        <v>19</v>
      </c>
      <c r="Z10" s="19">
        <v>9</v>
      </c>
      <c r="AA10" s="19">
        <v>6</v>
      </c>
      <c r="AB10" s="41">
        <v>3</v>
      </c>
      <c r="AC10" s="19">
        <v>193</v>
      </c>
      <c r="AD10" s="19">
        <v>181</v>
      </c>
      <c r="AE10" s="19">
        <v>12</v>
      </c>
      <c r="AF10" s="19">
        <v>8</v>
      </c>
      <c r="AG10" s="19">
        <v>5</v>
      </c>
      <c r="AH10" s="19">
        <v>3</v>
      </c>
      <c r="AI10" s="19">
        <v>1064.882</v>
      </c>
      <c r="AJ10" s="19">
        <v>655</v>
      </c>
      <c r="AK10" s="19">
        <v>409.882</v>
      </c>
      <c r="AL10" s="19">
        <v>21</v>
      </c>
      <c r="AM10" s="19">
        <v>13</v>
      </c>
      <c r="AN10" s="19">
        <v>8</v>
      </c>
      <c r="AO10" s="19">
        <v>48</v>
      </c>
      <c r="AP10" s="19">
        <v>29</v>
      </c>
      <c r="AQ10" s="19">
        <v>19</v>
      </c>
      <c r="AR10" s="19">
        <v>1</v>
      </c>
      <c r="AS10" s="19">
        <v>1</v>
      </c>
      <c r="AT10" s="19">
        <v>0</v>
      </c>
      <c r="AU10" s="19">
        <f aca="true" t="shared" si="4" ref="AU10:AU25">SUM(AV10:AW10)</f>
        <v>2604.9970000000003</v>
      </c>
      <c r="AV10" s="19">
        <f t="shared" si="0"/>
        <v>1814.999</v>
      </c>
      <c r="AW10" s="19">
        <f t="shared" si="1"/>
        <v>789.998</v>
      </c>
      <c r="AX10" s="43">
        <v>0.003</v>
      </c>
      <c r="AY10" s="44">
        <v>0</v>
      </c>
      <c r="AZ10" s="27">
        <f t="shared" si="2"/>
        <v>2605.0000000000005</v>
      </c>
      <c r="BA10" s="27">
        <v>144</v>
      </c>
      <c r="BB10" s="27">
        <f t="shared" si="3"/>
        <v>2749.0000000000005</v>
      </c>
      <c r="BC10" s="27">
        <v>2749</v>
      </c>
      <c r="BD10" s="80">
        <v>0</v>
      </c>
      <c r="BE10" s="80">
        <v>0</v>
      </c>
      <c r="BF10" s="81">
        <v>0</v>
      </c>
    </row>
    <row r="11" spans="1:58" ht="16.5" customHeight="1">
      <c r="A11" s="2" t="s">
        <v>80</v>
      </c>
      <c r="B11" s="21">
        <v>1</v>
      </c>
      <c r="C11" s="21">
        <v>1</v>
      </c>
      <c r="D11" s="19">
        <v>0</v>
      </c>
      <c r="E11" s="19">
        <v>149</v>
      </c>
      <c r="F11" s="19">
        <v>125</v>
      </c>
      <c r="G11" s="19">
        <v>24</v>
      </c>
      <c r="H11" s="19">
        <v>143.419</v>
      </c>
      <c r="I11" s="19">
        <v>126</v>
      </c>
      <c r="J11" s="41">
        <v>17.419</v>
      </c>
      <c r="K11" s="19">
        <v>177</v>
      </c>
      <c r="L11" s="19">
        <v>89</v>
      </c>
      <c r="M11" s="19">
        <v>88</v>
      </c>
      <c r="N11" s="19">
        <v>11</v>
      </c>
      <c r="O11" s="19">
        <v>11</v>
      </c>
      <c r="P11" s="19">
        <v>0</v>
      </c>
      <c r="Q11" s="19">
        <v>546.86</v>
      </c>
      <c r="R11" s="19">
        <v>453.86</v>
      </c>
      <c r="S11" s="41">
        <v>93</v>
      </c>
      <c r="T11" s="19">
        <v>89.139</v>
      </c>
      <c r="U11" s="19">
        <v>83.139</v>
      </c>
      <c r="V11" s="19">
        <v>6</v>
      </c>
      <c r="W11" s="19">
        <v>114</v>
      </c>
      <c r="X11" s="19">
        <v>92</v>
      </c>
      <c r="Y11" s="19">
        <v>22</v>
      </c>
      <c r="Z11" s="19">
        <v>9</v>
      </c>
      <c r="AA11" s="19">
        <v>7</v>
      </c>
      <c r="AB11" s="41">
        <v>2</v>
      </c>
      <c r="AC11" s="19">
        <v>213</v>
      </c>
      <c r="AD11" s="19">
        <v>193</v>
      </c>
      <c r="AE11" s="19">
        <v>20</v>
      </c>
      <c r="AF11" s="19">
        <v>7</v>
      </c>
      <c r="AG11" s="19">
        <v>7</v>
      </c>
      <c r="AH11" s="19">
        <v>0</v>
      </c>
      <c r="AI11" s="19">
        <v>813.579</v>
      </c>
      <c r="AJ11" s="19">
        <v>670</v>
      </c>
      <c r="AK11" s="19">
        <v>143.579</v>
      </c>
      <c r="AL11" s="19">
        <v>37</v>
      </c>
      <c r="AM11" s="19">
        <v>27</v>
      </c>
      <c r="AN11" s="19">
        <v>10</v>
      </c>
      <c r="AO11" s="19">
        <v>64</v>
      </c>
      <c r="AP11" s="19">
        <v>49</v>
      </c>
      <c r="AQ11" s="19">
        <v>15</v>
      </c>
      <c r="AR11" s="19">
        <v>4</v>
      </c>
      <c r="AS11" s="19">
        <v>1</v>
      </c>
      <c r="AT11" s="19">
        <v>3</v>
      </c>
      <c r="AU11" s="19">
        <f t="shared" si="4"/>
        <v>2378.997</v>
      </c>
      <c r="AV11" s="19">
        <f t="shared" si="0"/>
        <v>1934.999</v>
      </c>
      <c r="AW11" s="19">
        <f t="shared" si="1"/>
        <v>443.998</v>
      </c>
      <c r="AX11" s="43">
        <v>0.003</v>
      </c>
      <c r="AY11" s="44">
        <v>0</v>
      </c>
      <c r="AZ11" s="27">
        <f t="shared" si="2"/>
        <v>2379</v>
      </c>
      <c r="BA11" s="27">
        <v>71</v>
      </c>
      <c r="BB11" s="27">
        <f t="shared" si="3"/>
        <v>2450</v>
      </c>
      <c r="BC11" s="27">
        <v>2450</v>
      </c>
      <c r="BD11" s="80">
        <v>0</v>
      </c>
      <c r="BE11" s="80">
        <v>0</v>
      </c>
      <c r="BF11" s="81">
        <v>0</v>
      </c>
    </row>
    <row r="12" spans="1:58" ht="16.5" customHeight="1">
      <c r="A12" s="2" t="s">
        <v>81</v>
      </c>
      <c r="B12" s="19">
        <v>1</v>
      </c>
      <c r="C12" s="19">
        <v>0</v>
      </c>
      <c r="D12" s="19">
        <v>1</v>
      </c>
      <c r="E12" s="19">
        <v>104</v>
      </c>
      <c r="F12" s="19">
        <v>48</v>
      </c>
      <c r="G12" s="19">
        <v>56</v>
      </c>
      <c r="H12" s="19">
        <v>54.171</v>
      </c>
      <c r="I12" s="19">
        <v>47</v>
      </c>
      <c r="J12" s="41">
        <v>7.171</v>
      </c>
      <c r="K12" s="19">
        <v>107</v>
      </c>
      <c r="L12" s="19">
        <v>63</v>
      </c>
      <c r="M12" s="19">
        <v>44</v>
      </c>
      <c r="N12" s="19">
        <v>5</v>
      </c>
      <c r="O12" s="19">
        <v>5</v>
      </c>
      <c r="P12" s="19">
        <v>0</v>
      </c>
      <c r="Q12" s="19">
        <v>256</v>
      </c>
      <c r="R12" s="19">
        <v>159</v>
      </c>
      <c r="S12" s="41">
        <v>97</v>
      </c>
      <c r="T12" s="19">
        <v>23</v>
      </c>
      <c r="U12" s="19">
        <v>21</v>
      </c>
      <c r="V12" s="19">
        <v>2</v>
      </c>
      <c r="W12" s="19">
        <v>39</v>
      </c>
      <c r="X12" s="19">
        <v>31</v>
      </c>
      <c r="Y12" s="19">
        <v>8</v>
      </c>
      <c r="Z12" s="19">
        <v>3</v>
      </c>
      <c r="AA12" s="19">
        <v>3</v>
      </c>
      <c r="AB12" s="41">
        <v>0</v>
      </c>
      <c r="AC12" s="19">
        <v>33</v>
      </c>
      <c r="AD12" s="19">
        <v>28</v>
      </c>
      <c r="AE12" s="19">
        <v>5</v>
      </c>
      <c r="AF12" s="19">
        <v>7</v>
      </c>
      <c r="AG12" s="19">
        <v>5</v>
      </c>
      <c r="AH12" s="19">
        <v>2</v>
      </c>
      <c r="AI12" s="19">
        <v>457.828</v>
      </c>
      <c r="AJ12" s="19">
        <v>357</v>
      </c>
      <c r="AK12" s="19">
        <v>100.828</v>
      </c>
      <c r="AL12" s="19">
        <v>21</v>
      </c>
      <c r="AM12" s="19">
        <v>15</v>
      </c>
      <c r="AN12" s="19">
        <v>6</v>
      </c>
      <c r="AO12" s="19">
        <v>21</v>
      </c>
      <c r="AP12" s="19">
        <v>17</v>
      </c>
      <c r="AQ12" s="19">
        <v>4</v>
      </c>
      <c r="AR12" s="19">
        <v>0</v>
      </c>
      <c r="AS12" s="19">
        <v>0</v>
      </c>
      <c r="AT12" s="19">
        <v>0</v>
      </c>
      <c r="AU12" s="19">
        <f t="shared" si="4"/>
        <v>1131.999</v>
      </c>
      <c r="AV12" s="19">
        <f t="shared" si="0"/>
        <v>799</v>
      </c>
      <c r="AW12" s="19">
        <f t="shared" si="1"/>
        <v>332.999</v>
      </c>
      <c r="AX12" s="43">
        <v>0.001</v>
      </c>
      <c r="AY12" s="44">
        <v>0</v>
      </c>
      <c r="AZ12" s="27">
        <f t="shared" si="2"/>
        <v>1132</v>
      </c>
      <c r="BA12" s="27">
        <v>73</v>
      </c>
      <c r="BB12" s="27">
        <f t="shared" si="3"/>
        <v>1205</v>
      </c>
      <c r="BC12" s="27">
        <v>1205</v>
      </c>
      <c r="BD12" s="80">
        <v>0</v>
      </c>
      <c r="BE12" s="80">
        <v>0</v>
      </c>
      <c r="BF12" s="81">
        <v>0</v>
      </c>
    </row>
    <row r="13" spans="1:58" ht="16.5" customHeight="1">
      <c r="A13" s="2" t="s">
        <v>82</v>
      </c>
      <c r="B13" s="19">
        <v>2</v>
      </c>
      <c r="C13" s="19">
        <v>2</v>
      </c>
      <c r="D13" s="19">
        <v>0</v>
      </c>
      <c r="E13" s="19">
        <v>50</v>
      </c>
      <c r="F13" s="19">
        <v>41</v>
      </c>
      <c r="G13" s="19">
        <v>9</v>
      </c>
      <c r="H13" s="19">
        <v>27</v>
      </c>
      <c r="I13" s="19">
        <v>24</v>
      </c>
      <c r="J13" s="41">
        <v>3</v>
      </c>
      <c r="K13" s="19">
        <v>76</v>
      </c>
      <c r="L13" s="19">
        <v>37</v>
      </c>
      <c r="M13" s="19">
        <v>39</v>
      </c>
      <c r="N13" s="19">
        <v>4</v>
      </c>
      <c r="O13" s="19">
        <v>4</v>
      </c>
      <c r="P13" s="19">
        <v>0</v>
      </c>
      <c r="Q13" s="19">
        <v>153.416</v>
      </c>
      <c r="R13" s="19">
        <v>120.416</v>
      </c>
      <c r="S13" s="41">
        <v>33</v>
      </c>
      <c r="T13" s="19">
        <v>18.583</v>
      </c>
      <c r="U13" s="19">
        <v>15.583</v>
      </c>
      <c r="V13" s="19">
        <v>3</v>
      </c>
      <c r="W13" s="19">
        <v>23</v>
      </c>
      <c r="X13" s="19">
        <v>17</v>
      </c>
      <c r="Y13" s="19">
        <v>6</v>
      </c>
      <c r="Z13" s="19">
        <v>4</v>
      </c>
      <c r="AA13" s="19">
        <v>0</v>
      </c>
      <c r="AB13" s="41">
        <v>4</v>
      </c>
      <c r="AC13" s="19">
        <v>59</v>
      </c>
      <c r="AD13" s="19">
        <v>57</v>
      </c>
      <c r="AE13" s="19">
        <v>2</v>
      </c>
      <c r="AF13" s="19">
        <v>1</v>
      </c>
      <c r="AG13" s="19">
        <v>1</v>
      </c>
      <c r="AH13" s="19">
        <v>0</v>
      </c>
      <c r="AI13" s="19">
        <v>440</v>
      </c>
      <c r="AJ13" s="19">
        <v>306</v>
      </c>
      <c r="AK13" s="19">
        <v>134</v>
      </c>
      <c r="AL13" s="19">
        <v>9</v>
      </c>
      <c r="AM13" s="19">
        <v>8</v>
      </c>
      <c r="AN13" s="19">
        <v>1</v>
      </c>
      <c r="AO13" s="19">
        <v>11</v>
      </c>
      <c r="AP13" s="19">
        <v>7</v>
      </c>
      <c r="AQ13" s="19">
        <v>4</v>
      </c>
      <c r="AR13" s="19">
        <v>1</v>
      </c>
      <c r="AS13" s="19">
        <v>1</v>
      </c>
      <c r="AT13" s="19">
        <v>0</v>
      </c>
      <c r="AU13" s="19">
        <f t="shared" si="4"/>
        <v>878.999</v>
      </c>
      <c r="AV13" s="19">
        <f t="shared" si="0"/>
        <v>640.999</v>
      </c>
      <c r="AW13" s="19">
        <f t="shared" si="1"/>
        <v>238</v>
      </c>
      <c r="AX13" s="43">
        <v>0.001</v>
      </c>
      <c r="AY13" s="44">
        <v>0</v>
      </c>
      <c r="AZ13" s="27">
        <f t="shared" si="2"/>
        <v>879</v>
      </c>
      <c r="BA13" s="27">
        <v>43</v>
      </c>
      <c r="BB13" s="27">
        <f t="shared" si="3"/>
        <v>922</v>
      </c>
      <c r="BC13" s="27">
        <v>922</v>
      </c>
      <c r="BD13" s="80">
        <v>0</v>
      </c>
      <c r="BE13" s="80">
        <v>0</v>
      </c>
      <c r="BF13" s="81">
        <v>0</v>
      </c>
    </row>
    <row r="14" spans="1:58" ht="16.5" customHeight="1">
      <c r="A14" s="2" t="s">
        <v>83</v>
      </c>
      <c r="B14" s="19">
        <v>1</v>
      </c>
      <c r="C14" s="19">
        <v>1</v>
      </c>
      <c r="D14" s="19">
        <v>0</v>
      </c>
      <c r="E14" s="19">
        <v>43</v>
      </c>
      <c r="F14" s="19">
        <v>33</v>
      </c>
      <c r="G14" s="19">
        <v>10</v>
      </c>
      <c r="H14" s="19">
        <v>58</v>
      </c>
      <c r="I14" s="19">
        <v>55</v>
      </c>
      <c r="J14" s="41">
        <v>3</v>
      </c>
      <c r="K14" s="19">
        <v>161</v>
      </c>
      <c r="L14" s="19">
        <v>83</v>
      </c>
      <c r="M14" s="19">
        <v>78</v>
      </c>
      <c r="N14" s="19">
        <v>2</v>
      </c>
      <c r="O14" s="19">
        <v>2</v>
      </c>
      <c r="P14" s="19">
        <v>0</v>
      </c>
      <c r="Q14" s="19">
        <v>295.79</v>
      </c>
      <c r="R14" s="19">
        <v>220.79</v>
      </c>
      <c r="S14" s="41">
        <v>75</v>
      </c>
      <c r="T14" s="19">
        <v>24.209</v>
      </c>
      <c r="U14" s="19">
        <v>22.209</v>
      </c>
      <c r="V14" s="19">
        <v>2</v>
      </c>
      <c r="W14" s="19">
        <v>33</v>
      </c>
      <c r="X14" s="19">
        <v>24</v>
      </c>
      <c r="Y14" s="19">
        <v>9</v>
      </c>
      <c r="Z14" s="19">
        <v>6</v>
      </c>
      <c r="AA14" s="19">
        <v>4</v>
      </c>
      <c r="AB14" s="41">
        <v>2</v>
      </c>
      <c r="AC14" s="19">
        <v>51</v>
      </c>
      <c r="AD14" s="19">
        <v>43</v>
      </c>
      <c r="AE14" s="19">
        <v>8</v>
      </c>
      <c r="AF14" s="19">
        <v>3</v>
      </c>
      <c r="AG14" s="19">
        <v>3</v>
      </c>
      <c r="AH14" s="19">
        <v>0</v>
      </c>
      <c r="AI14" s="19">
        <v>398</v>
      </c>
      <c r="AJ14" s="19">
        <v>280</v>
      </c>
      <c r="AK14" s="19">
        <v>118</v>
      </c>
      <c r="AL14" s="19">
        <v>14</v>
      </c>
      <c r="AM14" s="19">
        <v>12</v>
      </c>
      <c r="AN14" s="19">
        <v>2</v>
      </c>
      <c r="AO14" s="19">
        <v>25</v>
      </c>
      <c r="AP14" s="19">
        <v>15</v>
      </c>
      <c r="AQ14" s="19">
        <v>10</v>
      </c>
      <c r="AR14" s="19">
        <v>2</v>
      </c>
      <c r="AS14" s="19">
        <v>2</v>
      </c>
      <c r="AT14" s="19">
        <v>0</v>
      </c>
      <c r="AU14" s="19">
        <f t="shared" si="4"/>
        <v>1116.999</v>
      </c>
      <c r="AV14" s="19">
        <f t="shared" si="0"/>
        <v>799.999</v>
      </c>
      <c r="AW14" s="19">
        <f t="shared" si="1"/>
        <v>317</v>
      </c>
      <c r="AX14" s="43">
        <v>0.001</v>
      </c>
      <c r="AY14" s="44">
        <v>0</v>
      </c>
      <c r="AZ14" s="27">
        <f t="shared" si="2"/>
        <v>1117</v>
      </c>
      <c r="BA14" s="27">
        <v>61</v>
      </c>
      <c r="BB14" s="27">
        <f t="shared" si="3"/>
        <v>1178</v>
      </c>
      <c r="BC14" s="27">
        <v>1178</v>
      </c>
      <c r="BD14" s="80">
        <v>0</v>
      </c>
      <c r="BE14" s="80">
        <v>0</v>
      </c>
      <c r="BF14" s="81">
        <v>0</v>
      </c>
    </row>
    <row r="15" spans="1:58" ht="16.5" customHeight="1">
      <c r="A15" s="2" t="s">
        <v>84</v>
      </c>
      <c r="B15" s="19">
        <v>1</v>
      </c>
      <c r="C15" s="19">
        <v>1</v>
      </c>
      <c r="D15" s="19">
        <v>0</v>
      </c>
      <c r="E15" s="19">
        <v>102</v>
      </c>
      <c r="F15" s="19">
        <v>64</v>
      </c>
      <c r="G15" s="19">
        <v>38</v>
      </c>
      <c r="H15" s="19">
        <v>71</v>
      </c>
      <c r="I15" s="19">
        <v>70</v>
      </c>
      <c r="J15" s="41">
        <v>1</v>
      </c>
      <c r="K15" s="19">
        <v>217</v>
      </c>
      <c r="L15" s="19">
        <v>116</v>
      </c>
      <c r="M15" s="19">
        <v>101</v>
      </c>
      <c r="N15" s="19">
        <v>7</v>
      </c>
      <c r="O15" s="19">
        <v>7</v>
      </c>
      <c r="P15" s="19">
        <v>0</v>
      </c>
      <c r="Q15" s="19">
        <v>324.125</v>
      </c>
      <c r="R15" s="19">
        <v>235.125</v>
      </c>
      <c r="S15" s="41">
        <v>89</v>
      </c>
      <c r="T15" s="19">
        <v>31.875</v>
      </c>
      <c r="U15" s="19">
        <v>28.875</v>
      </c>
      <c r="V15" s="19">
        <v>3</v>
      </c>
      <c r="W15" s="19">
        <v>34</v>
      </c>
      <c r="X15" s="19">
        <v>23</v>
      </c>
      <c r="Y15" s="19">
        <v>11</v>
      </c>
      <c r="Z15" s="19">
        <v>5</v>
      </c>
      <c r="AA15" s="19">
        <v>2</v>
      </c>
      <c r="AB15" s="41">
        <v>3</v>
      </c>
      <c r="AC15" s="19">
        <v>34</v>
      </c>
      <c r="AD15" s="19">
        <v>33</v>
      </c>
      <c r="AE15" s="19">
        <v>1</v>
      </c>
      <c r="AF15" s="19">
        <v>5</v>
      </c>
      <c r="AG15" s="19">
        <v>5</v>
      </c>
      <c r="AH15" s="19">
        <v>0</v>
      </c>
      <c r="AI15" s="19">
        <v>753.999</v>
      </c>
      <c r="AJ15" s="19">
        <v>533</v>
      </c>
      <c r="AK15" s="19">
        <v>220.999</v>
      </c>
      <c r="AL15" s="19">
        <v>14</v>
      </c>
      <c r="AM15" s="19">
        <v>13</v>
      </c>
      <c r="AN15" s="19">
        <v>1</v>
      </c>
      <c r="AO15" s="19">
        <v>26</v>
      </c>
      <c r="AP15" s="19">
        <v>20</v>
      </c>
      <c r="AQ15" s="19">
        <v>6</v>
      </c>
      <c r="AR15" s="19">
        <v>0</v>
      </c>
      <c r="AS15" s="19">
        <v>0</v>
      </c>
      <c r="AT15" s="19">
        <v>0</v>
      </c>
      <c r="AU15" s="19">
        <f t="shared" si="4"/>
        <v>1625.999</v>
      </c>
      <c r="AV15" s="19">
        <f t="shared" si="0"/>
        <v>1151</v>
      </c>
      <c r="AW15" s="19">
        <f t="shared" si="1"/>
        <v>474.999</v>
      </c>
      <c r="AX15" s="43">
        <v>0.001</v>
      </c>
      <c r="AY15" s="44">
        <v>1</v>
      </c>
      <c r="AZ15" s="27">
        <f t="shared" si="2"/>
        <v>1627</v>
      </c>
      <c r="BA15" s="27">
        <v>67</v>
      </c>
      <c r="BB15" s="27">
        <f t="shared" si="3"/>
        <v>1694</v>
      </c>
      <c r="BC15" s="27">
        <v>1694</v>
      </c>
      <c r="BD15" s="80">
        <v>0</v>
      </c>
      <c r="BE15" s="80">
        <v>0</v>
      </c>
      <c r="BF15" s="81">
        <v>0</v>
      </c>
    </row>
    <row r="16" spans="1:58" ht="16.5" customHeight="1">
      <c r="A16" s="2" t="s">
        <v>85</v>
      </c>
      <c r="B16" s="19">
        <v>12</v>
      </c>
      <c r="C16" s="19">
        <v>11</v>
      </c>
      <c r="D16" s="19">
        <v>1</v>
      </c>
      <c r="E16" s="19">
        <v>474</v>
      </c>
      <c r="F16" s="19">
        <v>392</v>
      </c>
      <c r="G16" s="19">
        <v>82</v>
      </c>
      <c r="H16" s="19">
        <v>308.56</v>
      </c>
      <c r="I16" s="19">
        <v>287</v>
      </c>
      <c r="J16" s="41">
        <v>21.56</v>
      </c>
      <c r="K16" s="19">
        <v>812</v>
      </c>
      <c r="L16" s="19">
        <v>379</v>
      </c>
      <c r="M16" s="19">
        <v>433</v>
      </c>
      <c r="N16" s="19">
        <v>21</v>
      </c>
      <c r="O16" s="19">
        <v>20</v>
      </c>
      <c r="P16" s="19">
        <v>1</v>
      </c>
      <c r="Q16" s="19">
        <v>1348.967</v>
      </c>
      <c r="R16" s="19">
        <v>1092.967</v>
      </c>
      <c r="S16" s="41">
        <v>256</v>
      </c>
      <c r="T16" s="19">
        <v>227.032</v>
      </c>
      <c r="U16" s="19">
        <v>179.032</v>
      </c>
      <c r="V16" s="19">
        <v>48</v>
      </c>
      <c r="W16" s="19">
        <v>263</v>
      </c>
      <c r="X16" s="19">
        <v>205</v>
      </c>
      <c r="Y16" s="19">
        <v>58</v>
      </c>
      <c r="Z16" s="19">
        <v>13</v>
      </c>
      <c r="AA16" s="19">
        <v>7</v>
      </c>
      <c r="AB16" s="41">
        <v>6</v>
      </c>
      <c r="AC16" s="19">
        <v>449</v>
      </c>
      <c r="AD16" s="19">
        <v>419</v>
      </c>
      <c r="AE16" s="19">
        <v>30</v>
      </c>
      <c r="AF16" s="19">
        <v>15</v>
      </c>
      <c r="AG16" s="19">
        <v>13</v>
      </c>
      <c r="AH16" s="19">
        <v>2</v>
      </c>
      <c r="AI16" s="19">
        <v>2613.439</v>
      </c>
      <c r="AJ16" s="19">
        <v>2125</v>
      </c>
      <c r="AK16" s="19">
        <v>488.439</v>
      </c>
      <c r="AL16" s="19">
        <v>80</v>
      </c>
      <c r="AM16" s="19">
        <v>66</v>
      </c>
      <c r="AN16" s="19">
        <v>14</v>
      </c>
      <c r="AO16" s="19">
        <v>180</v>
      </c>
      <c r="AP16" s="19">
        <v>124</v>
      </c>
      <c r="AQ16" s="19">
        <v>56</v>
      </c>
      <c r="AR16" s="19">
        <v>9</v>
      </c>
      <c r="AS16" s="19">
        <v>7</v>
      </c>
      <c r="AT16" s="19">
        <v>2</v>
      </c>
      <c r="AU16" s="19">
        <f t="shared" si="4"/>
        <v>6825.998</v>
      </c>
      <c r="AV16" s="19">
        <f t="shared" si="0"/>
        <v>5326.999</v>
      </c>
      <c r="AW16" s="19">
        <f t="shared" si="1"/>
        <v>1498.999</v>
      </c>
      <c r="AX16" s="43">
        <v>0.002</v>
      </c>
      <c r="AY16" s="44">
        <v>0</v>
      </c>
      <c r="AZ16" s="27">
        <f t="shared" si="2"/>
        <v>6826</v>
      </c>
      <c r="BA16" s="27">
        <v>284</v>
      </c>
      <c r="BB16" s="27">
        <f t="shared" si="3"/>
        <v>7110</v>
      </c>
      <c r="BC16" s="27">
        <v>7110</v>
      </c>
      <c r="BD16" s="80">
        <v>0</v>
      </c>
      <c r="BE16" s="80">
        <v>0</v>
      </c>
      <c r="BF16" s="81">
        <v>0</v>
      </c>
    </row>
    <row r="17" spans="1:58" ht="16.5" customHeight="1">
      <c r="A17" s="2" t="s">
        <v>86</v>
      </c>
      <c r="B17" s="19">
        <v>2</v>
      </c>
      <c r="C17" s="19">
        <v>2</v>
      </c>
      <c r="D17" s="19">
        <v>0</v>
      </c>
      <c r="E17" s="19">
        <v>125</v>
      </c>
      <c r="F17" s="19">
        <v>113</v>
      </c>
      <c r="G17" s="19">
        <v>12</v>
      </c>
      <c r="H17" s="19">
        <v>64</v>
      </c>
      <c r="I17" s="19">
        <v>60</v>
      </c>
      <c r="J17" s="41">
        <v>4</v>
      </c>
      <c r="K17" s="19">
        <v>384</v>
      </c>
      <c r="L17" s="19">
        <v>163</v>
      </c>
      <c r="M17" s="19">
        <v>221</v>
      </c>
      <c r="N17" s="19">
        <v>7</v>
      </c>
      <c r="O17" s="19">
        <v>7</v>
      </c>
      <c r="P17" s="19">
        <v>0</v>
      </c>
      <c r="Q17" s="19">
        <v>657.747</v>
      </c>
      <c r="R17" s="19">
        <v>493.85</v>
      </c>
      <c r="S17" s="41">
        <v>163.897</v>
      </c>
      <c r="T17" s="19">
        <v>229.251</v>
      </c>
      <c r="U17" s="19">
        <v>70.149</v>
      </c>
      <c r="V17" s="19">
        <v>159.102</v>
      </c>
      <c r="W17" s="19">
        <v>63</v>
      </c>
      <c r="X17" s="19">
        <v>46</v>
      </c>
      <c r="Y17" s="19">
        <v>17</v>
      </c>
      <c r="Z17" s="19">
        <v>3</v>
      </c>
      <c r="AA17" s="19">
        <v>3</v>
      </c>
      <c r="AB17" s="41">
        <v>0</v>
      </c>
      <c r="AC17" s="19">
        <v>106</v>
      </c>
      <c r="AD17" s="19">
        <v>97</v>
      </c>
      <c r="AE17" s="19">
        <v>9</v>
      </c>
      <c r="AF17" s="19">
        <v>5</v>
      </c>
      <c r="AG17" s="19">
        <v>5</v>
      </c>
      <c r="AH17" s="19">
        <v>0</v>
      </c>
      <c r="AI17" s="19">
        <v>1275.999</v>
      </c>
      <c r="AJ17" s="19">
        <v>843</v>
      </c>
      <c r="AK17" s="19">
        <v>432.999</v>
      </c>
      <c r="AL17" s="19">
        <v>12</v>
      </c>
      <c r="AM17" s="19">
        <v>12</v>
      </c>
      <c r="AN17" s="19">
        <v>0</v>
      </c>
      <c r="AO17" s="19">
        <v>45</v>
      </c>
      <c r="AP17" s="19">
        <v>27</v>
      </c>
      <c r="AQ17" s="19">
        <v>18</v>
      </c>
      <c r="AR17" s="19">
        <v>3</v>
      </c>
      <c r="AS17" s="19">
        <v>3</v>
      </c>
      <c r="AT17" s="19">
        <v>0</v>
      </c>
      <c r="AU17" s="19">
        <f t="shared" si="4"/>
        <v>2981.9970000000003</v>
      </c>
      <c r="AV17" s="19">
        <f t="shared" si="0"/>
        <v>1944.999</v>
      </c>
      <c r="AW17" s="19">
        <f t="shared" si="1"/>
        <v>1036.998</v>
      </c>
      <c r="AX17" s="43">
        <v>0.003</v>
      </c>
      <c r="AY17" s="44">
        <v>0</v>
      </c>
      <c r="AZ17" s="27">
        <f t="shared" si="2"/>
        <v>2982.0000000000005</v>
      </c>
      <c r="BA17" s="27">
        <v>124</v>
      </c>
      <c r="BB17" s="27">
        <f t="shared" si="3"/>
        <v>3106.0000000000005</v>
      </c>
      <c r="BC17" s="27">
        <v>3106</v>
      </c>
      <c r="BD17" s="80">
        <v>0</v>
      </c>
      <c r="BE17" s="80">
        <v>0</v>
      </c>
      <c r="BF17" s="81">
        <v>0</v>
      </c>
    </row>
    <row r="18" spans="1:58" ht="16.5" customHeight="1">
      <c r="A18" s="2" t="s">
        <v>87</v>
      </c>
      <c r="B18" s="19">
        <v>13</v>
      </c>
      <c r="C18" s="19">
        <v>8</v>
      </c>
      <c r="D18" s="19">
        <v>5</v>
      </c>
      <c r="E18" s="19">
        <v>242</v>
      </c>
      <c r="F18" s="19">
        <v>220</v>
      </c>
      <c r="G18" s="19">
        <v>22</v>
      </c>
      <c r="H18" s="19">
        <v>161.093</v>
      </c>
      <c r="I18" s="19">
        <v>149</v>
      </c>
      <c r="J18" s="41">
        <v>12.093</v>
      </c>
      <c r="K18" s="19">
        <v>1063.777</v>
      </c>
      <c r="L18" s="19">
        <v>365</v>
      </c>
      <c r="M18" s="19">
        <v>698.777</v>
      </c>
      <c r="N18" s="19">
        <v>15</v>
      </c>
      <c r="O18" s="19">
        <v>13</v>
      </c>
      <c r="P18" s="19">
        <v>2</v>
      </c>
      <c r="Q18" s="19">
        <v>996.961</v>
      </c>
      <c r="R18" s="19">
        <v>753.961</v>
      </c>
      <c r="S18" s="41">
        <v>243</v>
      </c>
      <c r="T18" s="19">
        <v>204.038</v>
      </c>
      <c r="U18" s="19">
        <v>111.038</v>
      </c>
      <c r="V18" s="19">
        <v>93</v>
      </c>
      <c r="W18" s="19">
        <v>114</v>
      </c>
      <c r="X18" s="19">
        <v>90</v>
      </c>
      <c r="Y18" s="19">
        <v>24</v>
      </c>
      <c r="Z18" s="19">
        <v>12</v>
      </c>
      <c r="AA18" s="19">
        <v>10</v>
      </c>
      <c r="AB18" s="41">
        <v>2</v>
      </c>
      <c r="AC18" s="19">
        <v>406</v>
      </c>
      <c r="AD18" s="19">
        <v>368</v>
      </c>
      <c r="AE18" s="19">
        <v>38</v>
      </c>
      <c r="AF18" s="19">
        <v>12</v>
      </c>
      <c r="AG18" s="19">
        <v>8</v>
      </c>
      <c r="AH18" s="19">
        <v>4</v>
      </c>
      <c r="AI18" s="19">
        <v>2185.905</v>
      </c>
      <c r="AJ18" s="19">
        <v>1416</v>
      </c>
      <c r="AK18" s="19">
        <v>769.905</v>
      </c>
      <c r="AL18" s="19">
        <v>42</v>
      </c>
      <c r="AM18" s="19">
        <v>33</v>
      </c>
      <c r="AN18" s="19">
        <v>9</v>
      </c>
      <c r="AO18" s="19">
        <v>102.222</v>
      </c>
      <c r="AP18" s="19">
        <v>71</v>
      </c>
      <c r="AQ18" s="19">
        <v>31.222</v>
      </c>
      <c r="AR18" s="19">
        <v>1</v>
      </c>
      <c r="AS18" s="19">
        <v>0</v>
      </c>
      <c r="AT18" s="19">
        <v>1</v>
      </c>
      <c r="AU18" s="19">
        <f t="shared" si="4"/>
        <v>5570.995999999999</v>
      </c>
      <c r="AV18" s="19">
        <f t="shared" si="0"/>
        <v>3615.999</v>
      </c>
      <c r="AW18" s="19">
        <f t="shared" si="1"/>
        <v>1954.9969999999998</v>
      </c>
      <c r="AX18" s="43">
        <v>0.004</v>
      </c>
      <c r="AY18" s="44">
        <v>2</v>
      </c>
      <c r="AZ18" s="27">
        <f t="shared" si="2"/>
        <v>5572.999999999999</v>
      </c>
      <c r="BA18" s="27">
        <v>255</v>
      </c>
      <c r="BB18" s="27">
        <f t="shared" si="3"/>
        <v>5827.999999999999</v>
      </c>
      <c r="BC18" s="27">
        <v>5828</v>
      </c>
      <c r="BD18" s="80">
        <v>0</v>
      </c>
      <c r="BE18" s="80">
        <v>0</v>
      </c>
      <c r="BF18" s="81">
        <v>0</v>
      </c>
    </row>
    <row r="19" spans="1:58" ht="16.5" customHeight="1">
      <c r="A19" s="2" t="s">
        <v>88</v>
      </c>
      <c r="B19" s="19">
        <v>0</v>
      </c>
      <c r="C19" s="19">
        <v>0</v>
      </c>
      <c r="D19" s="19">
        <v>0</v>
      </c>
      <c r="E19" s="19">
        <v>30</v>
      </c>
      <c r="F19" s="19">
        <v>25</v>
      </c>
      <c r="G19" s="19">
        <v>5</v>
      </c>
      <c r="H19" s="19">
        <v>21</v>
      </c>
      <c r="I19" s="19">
        <v>17</v>
      </c>
      <c r="J19" s="41">
        <v>4</v>
      </c>
      <c r="K19" s="19">
        <v>205</v>
      </c>
      <c r="L19" s="19">
        <v>66</v>
      </c>
      <c r="M19" s="19">
        <v>139</v>
      </c>
      <c r="N19" s="19">
        <v>3</v>
      </c>
      <c r="O19" s="19">
        <v>3</v>
      </c>
      <c r="P19" s="19">
        <v>0</v>
      </c>
      <c r="Q19" s="19">
        <v>116.857</v>
      </c>
      <c r="R19" s="19">
        <v>82.857</v>
      </c>
      <c r="S19" s="41">
        <v>34</v>
      </c>
      <c r="T19" s="19">
        <v>51.142</v>
      </c>
      <c r="U19" s="19">
        <v>17.142</v>
      </c>
      <c r="V19" s="19">
        <v>34</v>
      </c>
      <c r="W19" s="19">
        <v>7</v>
      </c>
      <c r="X19" s="19">
        <v>5</v>
      </c>
      <c r="Y19" s="19">
        <v>2</v>
      </c>
      <c r="Z19" s="19">
        <v>2</v>
      </c>
      <c r="AA19" s="19">
        <v>2</v>
      </c>
      <c r="AB19" s="41">
        <v>0</v>
      </c>
      <c r="AC19" s="19">
        <v>42.666</v>
      </c>
      <c r="AD19" s="19">
        <v>34</v>
      </c>
      <c r="AE19" s="19">
        <v>8.666</v>
      </c>
      <c r="AF19" s="19">
        <v>0</v>
      </c>
      <c r="AG19" s="19">
        <v>0</v>
      </c>
      <c r="AH19" s="19">
        <v>0</v>
      </c>
      <c r="AI19" s="19">
        <v>406</v>
      </c>
      <c r="AJ19" s="19">
        <v>219</v>
      </c>
      <c r="AK19" s="19">
        <v>187</v>
      </c>
      <c r="AL19" s="19">
        <v>7</v>
      </c>
      <c r="AM19" s="19">
        <v>5</v>
      </c>
      <c r="AN19" s="19">
        <v>2</v>
      </c>
      <c r="AO19" s="19">
        <v>19.333</v>
      </c>
      <c r="AP19" s="19">
        <v>13</v>
      </c>
      <c r="AQ19" s="19">
        <v>6.333</v>
      </c>
      <c r="AR19" s="19">
        <v>0</v>
      </c>
      <c r="AS19" s="19">
        <v>0</v>
      </c>
      <c r="AT19" s="19">
        <v>0</v>
      </c>
      <c r="AU19" s="19">
        <f t="shared" si="4"/>
        <v>910.998</v>
      </c>
      <c r="AV19" s="19">
        <f t="shared" si="0"/>
        <v>488.999</v>
      </c>
      <c r="AW19" s="19">
        <f t="shared" si="1"/>
        <v>421.999</v>
      </c>
      <c r="AX19" s="43">
        <v>0.002</v>
      </c>
      <c r="AY19" s="44">
        <v>1</v>
      </c>
      <c r="AZ19" s="27">
        <f t="shared" si="2"/>
        <v>912</v>
      </c>
      <c r="BA19" s="27">
        <v>47</v>
      </c>
      <c r="BB19" s="27">
        <f t="shared" si="3"/>
        <v>959</v>
      </c>
      <c r="BC19" s="27">
        <v>959</v>
      </c>
      <c r="BD19" s="80">
        <v>0</v>
      </c>
      <c r="BE19" s="80">
        <v>0</v>
      </c>
      <c r="BF19" s="81">
        <v>0</v>
      </c>
    </row>
    <row r="20" spans="1:59" ht="16.5" customHeight="1">
      <c r="A20" s="2" t="s">
        <v>89</v>
      </c>
      <c r="B20" s="19">
        <v>2</v>
      </c>
      <c r="C20" s="19">
        <v>2</v>
      </c>
      <c r="D20" s="19">
        <v>0</v>
      </c>
      <c r="E20" s="19">
        <v>9</v>
      </c>
      <c r="F20" s="19">
        <v>8</v>
      </c>
      <c r="G20" s="19">
        <v>1</v>
      </c>
      <c r="H20" s="19">
        <v>7</v>
      </c>
      <c r="I20" s="19">
        <v>7</v>
      </c>
      <c r="J20" s="41">
        <v>0</v>
      </c>
      <c r="K20" s="19">
        <v>64</v>
      </c>
      <c r="L20" s="19">
        <v>27</v>
      </c>
      <c r="M20" s="19">
        <v>37</v>
      </c>
      <c r="N20" s="19">
        <v>1</v>
      </c>
      <c r="O20" s="19">
        <v>1</v>
      </c>
      <c r="P20" s="19">
        <v>0</v>
      </c>
      <c r="Q20" s="19">
        <v>93.152</v>
      </c>
      <c r="R20" s="19">
        <v>73.152</v>
      </c>
      <c r="S20" s="41">
        <v>20</v>
      </c>
      <c r="T20" s="19">
        <v>13.847</v>
      </c>
      <c r="U20" s="19">
        <v>9.847</v>
      </c>
      <c r="V20" s="19">
        <v>4</v>
      </c>
      <c r="W20" s="19">
        <v>10</v>
      </c>
      <c r="X20" s="19">
        <v>8</v>
      </c>
      <c r="Y20" s="19">
        <v>2</v>
      </c>
      <c r="Z20" s="19">
        <v>0</v>
      </c>
      <c r="AA20" s="19">
        <v>0</v>
      </c>
      <c r="AB20" s="41">
        <v>0</v>
      </c>
      <c r="AC20" s="19">
        <v>12</v>
      </c>
      <c r="AD20" s="19">
        <v>10</v>
      </c>
      <c r="AE20" s="19">
        <v>2</v>
      </c>
      <c r="AF20" s="19">
        <v>2</v>
      </c>
      <c r="AG20" s="19">
        <v>2</v>
      </c>
      <c r="AH20" s="19">
        <v>0</v>
      </c>
      <c r="AI20" s="19">
        <v>286</v>
      </c>
      <c r="AJ20" s="19">
        <v>119</v>
      </c>
      <c r="AK20" s="19">
        <v>167</v>
      </c>
      <c r="AL20" s="19">
        <v>5</v>
      </c>
      <c r="AM20" s="19">
        <v>4</v>
      </c>
      <c r="AN20" s="19">
        <v>1</v>
      </c>
      <c r="AO20" s="19">
        <v>8</v>
      </c>
      <c r="AP20" s="19">
        <v>6</v>
      </c>
      <c r="AQ20" s="19">
        <v>2</v>
      </c>
      <c r="AR20" s="19">
        <v>0</v>
      </c>
      <c r="AS20" s="19">
        <v>0</v>
      </c>
      <c r="AT20" s="19">
        <v>0</v>
      </c>
      <c r="AU20" s="19">
        <f t="shared" si="4"/>
        <v>512.999</v>
      </c>
      <c r="AV20" s="19">
        <f t="shared" si="0"/>
        <v>276.999</v>
      </c>
      <c r="AW20" s="19">
        <f t="shared" si="1"/>
        <v>236</v>
      </c>
      <c r="AX20" s="43">
        <v>0.001</v>
      </c>
      <c r="AY20" s="44">
        <v>1</v>
      </c>
      <c r="AZ20" s="27">
        <f t="shared" si="2"/>
        <v>514</v>
      </c>
      <c r="BA20" s="27">
        <v>27</v>
      </c>
      <c r="BB20" s="27">
        <f t="shared" si="3"/>
        <v>541</v>
      </c>
      <c r="BC20" s="27">
        <v>542</v>
      </c>
      <c r="BD20" s="80">
        <v>1</v>
      </c>
      <c r="BE20" s="80">
        <v>0</v>
      </c>
      <c r="BF20" s="81">
        <v>0</v>
      </c>
      <c r="BG20" s="45"/>
    </row>
    <row r="21" spans="1:58" ht="16.5" customHeight="1">
      <c r="A21" s="2" t="s">
        <v>90</v>
      </c>
      <c r="B21" s="19">
        <v>9</v>
      </c>
      <c r="C21" s="19">
        <v>8</v>
      </c>
      <c r="D21" s="19">
        <v>1</v>
      </c>
      <c r="E21" s="19">
        <v>36</v>
      </c>
      <c r="F21" s="19">
        <v>32</v>
      </c>
      <c r="G21" s="19">
        <v>4</v>
      </c>
      <c r="H21" s="19">
        <v>34.224</v>
      </c>
      <c r="I21" s="19">
        <v>30</v>
      </c>
      <c r="J21" s="41">
        <v>4.224</v>
      </c>
      <c r="K21" s="19">
        <v>115</v>
      </c>
      <c r="L21" s="19">
        <v>79</v>
      </c>
      <c r="M21" s="19">
        <v>36</v>
      </c>
      <c r="N21" s="19">
        <v>0</v>
      </c>
      <c r="O21" s="19">
        <v>0</v>
      </c>
      <c r="P21" s="19">
        <v>0</v>
      </c>
      <c r="Q21" s="19">
        <v>206.971</v>
      </c>
      <c r="R21" s="19">
        <v>167.971</v>
      </c>
      <c r="S21" s="41">
        <v>39</v>
      </c>
      <c r="T21" s="19">
        <v>14.028</v>
      </c>
      <c r="U21" s="19">
        <v>10.028</v>
      </c>
      <c r="V21" s="19">
        <v>4</v>
      </c>
      <c r="W21" s="19">
        <v>12</v>
      </c>
      <c r="X21" s="19">
        <v>9</v>
      </c>
      <c r="Y21" s="19">
        <v>3</v>
      </c>
      <c r="Z21" s="19">
        <v>1</v>
      </c>
      <c r="AA21" s="19">
        <v>1</v>
      </c>
      <c r="AB21" s="41">
        <v>0</v>
      </c>
      <c r="AC21" s="19">
        <v>39</v>
      </c>
      <c r="AD21" s="19">
        <v>36</v>
      </c>
      <c r="AE21" s="19">
        <v>3</v>
      </c>
      <c r="AF21" s="19">
        <v>1</v>
      </c>
      <c r="AG21" s="19">
        <v>1</v>
      </c>
      <c r="AH21" s="19">
        <v>0</v>
      </c>
      <c r="AI21" s="19">
        <v>445.775</v>
      </c>
      <c r="AJ21" s="19">
        <v>345</v>
      </c>
      <c r="AK21" s="19">
        <v>100.775</v>
      </c>
      <c r="AL21" s="19">
        <v>7</v>
      </c>
      <c r="AM21" s="19">
        <v>7</v>
      </c>
      <c r="AN21" s="19">
        <v>0</v>
      </c>
      <c r="AO21" s="19">
        <v>13</v>
      </c>
      <c r="AP21" s="19">
        <v>9</v>
      </c>
      <c r="AQ21" s="19">
        <v>4</v>
      </c>
      <c r="AR21" s="19">
        <v>0</v>
      </c>
      <c r="AS21" s="19">
        <v>0</v>
      </c>
      <c r="AT21" s="19">
        <v>0</v>
      </c>
      <c r="AU21" s="19">
        <f t="shared" si="4"/>
        <v>933.998</v>
      </c>
      <c r="AV21" s="19">
        <f t="shared" si="0"/>
        <v>734.999</v>
      </c>
      <c r="AW21" s="19">
        <f t="shared" si="1"/>
        <v>198.99900000000002</v>
      </c>
      <c r="AX21" s="43">
        <v>0.002</v>
      </c>
      <c r="AY21" s="44">
        <v>0</v>
      </c>
      <c r="AZ21" s="27">
        <f t="shared" si="2"/>
        <v>934</v>
      </c>
      <c r="BA21" s="27">
        <v>77</v>
      </c>
      <c r="BB21" s="27">
        <f t="shared" si="3"/>
        <v>1011</v>
      </c>
      <c r="BC21" s="27">
        <v>1011</v>
      </c>
      <c r="BD21" s="80">
        <v>0</v>
      </c>
      <c r="BE21" s="80">
        <v>0</v>
      </c>
      <c r="BF21" s="81">
        <v>0</v>
      </c>
    </row>
    <row r="22" spans="1:58" ht="16.5" customHeight="1">
      <c r="A22" s="2" t="s">
        <v>91</v>
      </c>
      <c r="B22" s="19">
        <v>3</v>
      </c>
      <c r="C22" s="19">
        <v>2</v>
      </c>
      <c r="D22" s="19">
        <v>1</v>
      </c>
      <c r="E22" s="19">
        <v>80</v>
      </c>
      <c r="F22" s="19">
        <v>42</v>
      </c>
      <c r="G22" s="19">
        <v>38</v>
      </c>
      <c r="H22" s="19">
        <v>43.06</v>
      </c>
      <c r="I22" s="19">
        <v>36</v>
      </c>
      <c r="J22" s="41">
        <v>7.06</v>
      </c>
      <c r="K22" s="19">
        <v>148</v>
      </c>
      <c r="L22" s="19">
        <v>92</v>
      </c>
      <c r="M22" s="19">
        <v>56</v>
      </c>
      <c r="N22" s="19">
        <v>7</v>
      </c>
      <c r="O22" s="19">
        <v>7</v>
      </c>
      <c r="P22" s="19">
        <v>0</v>
      </c>
      <c r="Q22" s="19">
        <v>226.589</v>
      </c>
      <c r="R22" s="19">
        <v>159.389</v>
      </c>
      <c r="S22" s="41">
        <v>67.2</v>
      </c>
      <c r="T22" s="19">
        <v>19.61</v>
      </c>
      <c r="U22" s="19">
        <v>14.61</v>
      </c>
      <c r="V22" s="19">
        <v>5</v>
      </c>
      <c r="W22" s="19">
        <v>23</v>
      </c>
      <c r="X22" s="19">
        <v>13</v>
      </c>
      <c r="Y22" s="19">
        <v>10</v>
      </c>
      <c r="Z22" s="19">
        <v>11</v>
      </c>
      <c r="AA22" s="19">
        <v>4</v>
      </c>
      <c r="AB22" s="41">
        <v>7</v>
      </c>
      <c r="AC22" s="19">
        <v>105.25</v>
      </c>
      <c r="AD22" s="19">
        <v>88</v>
      </c>
      <c r="AE22" s="19">
        <v>17.25</v>
      </c>
      <c r="AF22" s="19">
        <v>7</v>
      </c>
      <c r="AG22" s="19">
        <v>6</v>
      </c>
      <c r="AH22" s="19">
        <v>1</v>
      </c>
      <c r="AI22" s="19">
        <v>561.737</v>
      </c>
      <c r="AJ22" s="19">
        <v>386</v>
      </c>
      <c r="AK22" s="19">
        <v>175.737</v>
      </c>
      <c r="AL22" s="19">
        <v>14</v>
      </c>
      <c r="AM22" s="19">
        <v>10</v>
      </c>
      <c r="AN22" s="19">
        <v>4</v>
      </c>
      <c r="AO22" s="19">
        <v>25.75</v>
      </c>
      <c r="AP22" s="19">
        <v>14</v>
      </c>
      <c r="AQ22" s="19">
        <v>11.75</v>
      </c>
      <c r="AR22" s="19">
        <v>0</v>
      </c>
      <c r="AS22" s="19">
        <v>0</v>
      </c>
      <c r="AT22" s="19">
        <v>0</v>
      </c>
      <c r="AU22" s="19">
        <f t="shared" si="4"/>
        <v>1274.996</v>
      </c>
      <c r="AV22" s="19">
        <f t="shared" si="0"/>
        <v>873.999</v>
      </c>
      <c r="AW22" s="19">
        <f t="shared" si="1"/>
        <v>400.99699999999996</v>
      </c>
      <c r="AX22" s="43">
        <v>0.004</v>
      </c>
      <c r="AY22" s="44">
        <v>0</v>
      </c>
      <c r="AZ22" s="27">
        <f t="shared" si="2"/>
        <v>1275</v>
      </c>
      <c r="BA22" s="27">
        <v>85</v>
      </c>
      <c r="BB22" s="27">
        <f t="shared" si="3"/>
        <v>1360</v>
      </c>
      <c r="BC22" s="27">
        <v>1360</v>
      </c>
      <c r="BD22" s="80">
        <v>0</v>
      </c>
      <c r="BE22" s="80">
        <v>0</v>
      </c>
      <c r="BF22" s="81">
        <v>0</v>
      </c>
    </row>
    <row r="23" spans="1:58" ht="16.5" customHeight="1">
      <c r="A23" s="2" t="s">
        <v>92</v>
      </c>
      <c r="B23" s="19">
        <v>1</v>
      </c>
      <c r="C23" s="19">
        <v>1</v>
      </c>
      <c r="D23" s="19">
        <v>0</v>
      </c>
      <c r="E23" s="19">
        <v>95</v>
      </c>
      <c r="F23" s="19">
        <v>72</v>
      </c>
      <c r="G23" s="19">
        <v>23</v>
      </c>
      <c r="H23" s="19">
        <v>63.045</v>
      </c>
      <c r="I23" s="19">
        <v>60</v>
      </c>
      <c r="J23" s="41">
        <v>3.045</v>
      </c>
      <c r="K23" s="19">
        <v>183</v>
      </c>
      <c r="L23" s="19">
        <v>80</v>
      </c>
      <c r="M23" s="19">
        <v>103</v>
      </c>
      <c r="N23" s="19">
        <v>2</v>
      </c>
      <c r="O23" s="19">
        <v>2</v>
      </c>
      <c r="P23" s="19">
        <v>0</v>
      </c>
      <c r="Q23" s="19">
        <v>317.241</v>
      </c>
      <c r="R23" s="19">
        <v>264.241</v>
      </c>
      <c r="S23" s="41">
        <v>53</v>
      </c>
      <c r="T23" s="19">
        <v>38.758</v>
      </c>
      <c r="U23" s="19">
        <v>30.758</v>
      </c>
      <c r="V23" s="19">
        <v>8</v>
      </c>
      <c r="W23" s="19">
        <v>47</v>
      </c>
      <c r="X23" s="19">
        <v>36</v>
      </c>
      <c r="Y23" s="19">
        <v>11</v>
      </c>
      <c r="Z23" s="19">
        <v>2</v>
      </c>
      <c r="AA23" s="19">
        <v>1</v>
      </c>
      <c r="AB23" s="41">
        <v>1</v>
      </c>
      <c r="AC23" s="19">
        <v>155.5</v>
      </c>
      <c r="AD23" s="19">
        <v>147</v>
      </c>
      <c r="AE23" s="19">
        <v>8.5</v>
      </c>
      <c r="AF23" s="19">
        <v>4</v>
      </c>
      <c r="AG23" s="19">
        <v>4</v>
      </c>
      <c r="AH23" s="19">
        <v>0</v>
      </c>
      <c r="AI23" s="19">
        <v>606.954</v>
      </c>
      <c r="AJ23" s="19">
        <v>427</v>
      </c>
      <c r="AK23" s="19">
        <v>179.954</v>
      </c>
      <c r="AL23" s="19">
        <v>21</v>
      </c>
      <c r="AM23" s="19">
        <v>18</v>
      </c>
      <c r="AN23" s="19">
        <v>3</v>
      </c>
      <c r="AO23" s="19">
        <v>38.5</v>
      </c>
      <c r="AP23" s="19">
        <v>26</v>
      </c>
      <c r="AQ23" s="19">
        <v>12.5</v>
      </c>
      <c r="AR23" s="19">
        <v>0</v>
      </c>
      <c r="AS23" s="19">
        <v>0</v>
      </c>
      <c r="AT23" s="19">
        <v>0</v>
      </c>
      <c r="AU23" s="19">
        <f t="shared" si="4"/>
        <v>1574.998</v>
      </c>
      <c r="AV23" s="19">
        <f t="shared" si="0"/>
        <v>1168.999</v>
      </c>
      <c r="AW23" s="19">
        <f t="shared" si="1"/>
        <v>405.999</v>
      </c>
      <c r="AX23" s="43">
        <v>0.002</v>
      </c>
      <c r="AY23" s="44">
        <v>1</v>
      </c>
      <c r="AZ23" s="27">
        <f t="shared" si="2"/>
        <v>1576</v>
      </c>
      <c r="BA23" s="27">
        <v>95</v>
      </c>
      <c r="BB23" s="27">
        <f t="shared" si="3"/>
        <v>1671</v>
      </c>
      <c r="BC23" s="27">
        <v>1671</v>
      </c>
      <c r="BD23" s="80">
        <v>0</v>
      </c>
      <c r="BE23" s="80">
        <v>0</v>
      </c>
      <c r="BF23" s="81">
        <v>0</v>
      </c>
    </row>
    <row r="24" spans="1:58" ht="16.5" customHeight="1">
      <c r="A24" s="2" t="s">
        <v>93</v>
      </c>
      <c r="B24" s="19">
        <v>12</v>
      </c>
      <c r="C24" s="19">
        <v>10</v>
      </c>
      <c r="D24" s="19">
        <v>2</v>
      </c>
      <c r="E24" s="19">
        <v>409</v>
      </c>
      <c r="F24" s="19">
        <v>302</v>
      </c>
      <c r="G24" s="19">
        <v>107</v>
      </c>
      <c r="H24" s="19">
        <v>246.567</v>
      </c>
      <c r="I24" s="19">
        <v>222</v>
      </c>
      <c r="J24" s="41">
        <v>24.567</v>
      </c>
      <c r="K24" s="19">
        <v>1039.031</v>
      </c>
      <c r="L24" s="19">
        <v>427</v>
      </c>
      <c r="M24" s="19">
        <v>612.031</v>
      </c>
      <c r="N24" s="19">
        <v>15</v>
      </c>
      <c r="O24" s="19">
        <v>15</v>
      </c>
      <c r="P24" s="19">
        <v>0</v>
      </c>
      <c r="Q24" s="19">
        <v>1836.697</v>
      </c>
      <c r="R24" s="19">
        <v>1449.697</v>
      </c>
      <c r="S24" s="41">
        <v>387</v>
      </c>
      <c r="T24" s="19">
        <v>204.27</v>
      </c>
      <c r="U24" s="19">
        <v>154.302</v>
      </c>
      <c r="V24" s="19">
        <v>49.968</v>
      </c>
      <c r="W24" s="19">
        <v>191</v>
      </c>
      <c r="X24" s="19">
        <v>151</v>
      </c>
      <c r="Y24" s="19">
        <v>40</v>
      </c>
      <c r="Z24" s="19">
        <v>10</v>
      </c>
      <c r="AA24" s="19">
        <v>5</v>
      </c>
      <c r="AB24" s="41">
        <v>5</v>
      </c>
      <c r="AC24" s="19">
        <v>705</v>
      </c>
      <c r="AD24" s="19">
        <v>647</v>
      </c>
      <c r="AE24" s="19">
        <v>58</v>
      </c>
      <c r="AF24" s="19">
        <v>16</v>
      </c>
      <c r="AG24" s="19">
        <v>15</v>
      </c>
      <c r="AH24" s="19">
        <v>1</v>
      </c>
      <c r="AI24" s="19">
        <v>2751.432</v>
      </c>
      <c r="AJ24" s="19">
        <v>2155</v>
      </c>
      <c r="AK24" s="19">
        <v>596.432</v>
      </c>
      <c r="AL24" s="19">
        <v>106</v>
      </c>
      <c r="AM24" s="19">
        <v>90</v>
      </c>
      <c r="AN24" s="19">
        <v>16</v>
      </c>
      <c r="AO24" s="19">
        <v>159</v>
      </c>
      <c r="AP24" s="19">
        <v>113</v>
      </c>
      <c r="AQ24" s="19">
        <v>46</v>
      </c>
      <c r="AR24" s="19">
        <v>4</v>
      </c>
      <c r="AS24" s="19">
        <v>4</v>
      </c>
      <c r="AT24" s="19">
        <v>0</v>
      </c>
      <c r="AU24" s="19">
        <f t="shared" si="4"/>
        <v>7704.996999999999</v>
      </c>
      <c r="AV24" s="19">
        <f t="shared" si="0"/>
        <v>5759.999</v>
      </c>
      <c r="AW24" s="19">
        <f t="shared" si="1"/>
        <v>1944.998</v>
      </c>
      <c r="AX24" s="43">
        <v>0.003</v>
      </c>
      <c r="AY24" s="44">
        <v>0</v>
      </c>
      <c r="AZ24" s="27">
        <f t="shared" si="2"/>
        <v>7704.999999999999</v>
      </c>
      <c r="BA24" s="27">
        <v>447</v>
      </c>
      <c r="BB24" s="27">
        <f t="shared" si="3"/>
        <v>8151.999999999999</v>
      </c>
      <c r="BC24" s="27">
        <v>8152</v>
      </c>
      <c r="BD24" s="80">
        <v>0</v>
      </c>
      <c r="BE24" s="80">
        <v>0</v>
      </c>
      <c r="BF24" s="81">
        <v>0</v>
      </c>
    </row>
    <row r="25" spans="1:58" ht="16.5" customHeight="1">
      <c r="A25" s="2" t="s">
        <v>94</v>
      </c>
      <c r="B25" s="19">
        <v>0</v>
      </c>
      <c r="C25" s="19">
        <v>0</v>
      </c>
      <c r="D25" s="19">
        <v>0</v>
      </c>
      <c r="E25" s="19">
        <v>33</v>
      </c>
      <c r="F25" s="19">
        <v>31</v>
      </c>
      <c r="G25" s="19">
        <v>2</v>
      </c>
      <c r="H25" s="19">
        <v>33</v>
      </c>
      <c r="I25" s="19">
        <v>31</v>
      </c>
      <c r="J25" s="41">
        <v>2</v>
      </c>
      <c r="K25" s="19">
        <v>88</v>
      </c>
      <c r="L25" s="19">
        <v>42</v>
      </c>
      <c r="M25" s="19">
        <v>46</v>
      </c>
      <c r="N25" s="19">
        <v>0</v>
      </c>
      <c r="O25" s="19">
        <v>0</v>
      </c>
      <c r="P25" s="19">
        <v>0</v>
      </c>
      <c r="Q25" s="19">
        <v>145</v>
      </c>
      <c r="R25" s="19">
        <v>96</v>
      </c>
      <c r="S25" s="41">
        <v>49</v>
      </c>
      <c r="T25" s="19">
        <v>13</v>
      </c>
      <c r="U25" s="19">
        <v>12</v>
      </c>
      <c r="V25" s="19">
        <v>1</v>
      </c>
      <c r="W25" s="19">
        <v>13</v>
      </c>
      <c r="X25" s="19">
        <v>10</v>
      </c>
      <c r="Y25" s="19">
        <v>3</v>
      </c>
      <c r="Z25" s="19">
        <v>2</v>
      </c>
      <c r="AA25" s="19">
        <v>2</v>
      </c>
      <c r="AB25" s="41">
        <v>0</v>
      </c>
      <c r="AC25" s="19">
        <v>63</v>
      </c>
      <c r="AD25" s="19">
        <v>60</v>
      </c>
      <c r="AE25" s="19">
        <v>3</v>
      </c>
      <c r="AF25" s="19">
        <v>0</v>
      </c>
      <c r="AG25" s="19">
        <v>0</v>
      </c>
      <c r="AH25" s="19">
        <v>0</v>
      </c>
      <c r="AI25" s="19">
        <v>187</v>
      </c>
      <c r="AJ25" s="19">
        <v>126</v>
      </c>
      <c r="AK25" s="19">
        <v>61</v>
      </c>
      <c r="AL25" s="19">
        <v>4</v>
      </c>
      <c r="AM25" s="19">
        <v>4</v>
      </c>
      <c r="AN25" s="19">
        <v>0</v>
      </c>
      <c r="AO25" s="19">
        <v>6</v>
      </c>
      <c r="AP25" s="19">
        <v>3</v>
      </c>
      <c r="AQ25" s="19">
        <v>3</v>
      </c>
      <c r="AR25" s="19">
        <v>0</v>
      </c>
      <c r="AS25" s="19">
        <v>0</v>
      </c>
      <c r="AT25" s="19">
        <v>0</v>
      </c>
      <c r="AU25" s="19">
        <f t="shared" si="4"/>
        <v>587</v>
      </c>
      <c r="AV25" s="19">
        <f>SUM(C25,F25,I25,L25,O25,R25,U25,X25,AA25,AD25,AG25,AJ25,AM25,AP25,AS25)</f>
        <v>417</v>
      </c>
      <c r="AW25" s="19">
        <f t="shared" si="1"/>
        <v>170</v>
      </c>
      <c r="AX25" s="43">
        <v>0</v>
      </c>
      <c r="AY25" s="44">
        <v>1</v>
      </c>
      <c r="AZ25" s="27">
        <f t="shared" si="2"/>
        <v>588</v>
      </c>
      <c r="BA25" s="27">
        <v>34</v>
      </c>
      <c r="BB25" s="27">
        <f t="shared" si="3"/>
        <v>622</v>
      </c>
      <c r="BC25" s="27">
        <v>622</v>
      </c>
      <c r="BD25" s="80">
        <v>0</v>
      </c>
      <c r="BE25" s="80">
        <v>0</v>
      </c>
      <c r="BF25" s="81">
        <v>0</v>
      </c>
    </row>
    <row r="26" spans="1:58" ht="16.5" customHeight="1">
      <c r="A26" s="2"/>
      <c r="B26" s="19"/>
      <c r="C26" s="18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8"/>
      <c r="AV26" s="18"/>
      <c r="AW26" s="19"/>
      <c r="AX26" s="44"/>
      <c r="AY26" s="44"/>
      <c r="AZ26" s="27"/>
      <c r="BA26" s="27"/>
      <c r="BB26" s="27"/>
      <c r="BC26" s="27"/>
      <c r="BD26" s="80"/>
      <c r="BE26" s="80"/>
      <c r="BF26" s="81"/>
    </row>
    <row r="27" spans="1:58" ht="16.5" customHeight="1">
      <c r="A27" s="2" t="s">
        <v>23</v>
      </c>
      <c r="B27" s="19">
        <f>SUM(B7:B25)</f>
        <v>64</v>
      </c>
      <c r="C27" s="19">
        <f aca="true" t="shared" si="5" ref="C27:AE27">SUM(C7:C25)</f>
        <v>53</v>
      </c>
      <c r="D27" s="19">
        <f t="shared" si="5"/>
        <v>11</v>
      </c>
      <c r="E27" s="19">
        <f t="shared" si="5"/>
        <v>2273</v>
      </c>
      <c r="F27" s="19">
        <f t="shared" si="5"/>
        <v>1747</v>
      </c>
      <c r="G27" s="19">
        <f t="shared" si="5"/>
        <v>526</v>
      </c>
      <c r="H27" s="19">
        <f t="shared" si="5"/>
        <v>1549.466</v>
      </c>
      <c r="I27" s="19">
        <f t="shared" si="5"/>
        <v>1416</v>
      </c>
      <c r="J27" s="19">
        <f t="shared" si="5"/>
        <v>133.466</v>
      </c>
      <c r="K27" s="19">
        <f t="shared" si="5"/>
        <v>5501.808</v>
      </c>
      <c r="L27" s="19">
        <f t="shared" si="5"/>
        <v>2395</v>
      </c>
      <c r="M27" s="19">
        <f t="shared" si="5"/>
        <v>3106.808</v>
      </c>
      <c r="N27" s="19">
        <f aca="true" t="shared" si="6" ref="N27:Y27">SUM(N7:N25)</f>
        <v>116</v>
      </c>
      <c r="O27" s="19">
        <f t="shared" si="6"/>
        <v>112</v>
      </c>
      <c r="P27" s="19">
        <f t="shared" si="6"/>
        <v>4</v>
      </c>
      <c r="Q27" s="19">
        <f t="shared" si="6"/>
        <v>8911.467</v>
      </c>
      <c r="R27" s="19">
        <f t="shared" si="6"/>
        <v>6957.37</v>
      </c>
      <c r="S27" s="19">
        <f t="shared" si="6"/>
        <v>1954.097</v>
      </c>
      <c r="T27" s="19">
        <f t="shared" si="6"/>
        <v>1318.684</v>
      </c>
      <c r="U27" s="19">
        <f t="shared" si="6"/>
        <v>878.6140000000001</v>
      </c>
      <c r="V27" s="19">
        <f t="shared" si="6"/>
        <v>440.07</v>
      </c>
      <c r="W27" s="19">
        <f t="shared" si="6"/>
        <v>1132</v>
      </c>
      <c r="X27" s="19">
        <f t="shared" si="6"/>
        <v>865</v>
      </c>
      <c r="Y27" s="19">
        <f t="shared" si="6"/>
        <v>267</v>
      </c>
      <c r="Z27" s="19">
        <f t="shared" si="5"/>
        <v>99</v>
      </c>
      <c r="AA27" s="19">
        <f t="shared" si="5"/>
        <v>62</v>
      </c>
      <c r="AB27" s="19">
        <f t="shared" si="5"/>
        <v>37</v>
      </c>
      <c r="AC27" s="19">
        <f t="shared" si="5"/>
        <v>3029.416</v>
      </c>
      <c r="AD27" s="19">
        <f t="shared" si="5"/>
        <v>2777</v>
      </c>
      <c r="AE27" s="19">
        <f t="shared" si="5"/>
        <v>252.416</v>
      </c>
      <c r="AF27" s="19">
        <f>SUM(AF7:AF25)</f>
        <v>109</v>
      </c>
      <c r="AG27" s="19">
        <f>SUM(AG7:AG25)</f>
        <v>95</v>
      </c>
      <c r="AH27" s="19">
        <f>SUM(AH7:AH25)</f>
        <v>14</v>
      </c>
      <c r="AI27" s="19">
        <f aca="true" t="shared" si="7" ref="AI27:AT27">SUM(AI7:AI25)</f>
        <v>16871.314</v>
      </c>
      <c r="AJ27" s="19">
        <f t="shared" si="7"/>
        <v>11998</v>
      </c>
      <c r="AK27" s="19">
        <f t="shared" si="7"/>
        <v>4873.313999999999</v>
      </c>
      <c r="AL27" s="19">
        <f>SUM(AL7:AL25)</f>
        <v>449</v>
      </c>
      <c r="AM27" s="19">
        <f t="shared" si="7"/>
        <v>369</v>
      </c>
      <c r="AN27" s="19">
        <f t="shared" si="7"/>
        <v>80</v>
      </c>
      <c r="AO27" s="19">
        <f t="shared" si="7"/>
        <v>851.805</v>
      </c>
      <c r="AP27" s="19">
        <f t="shared" si="7"/>
        <v>589</v>
      </c>
      <c r="AQ27" s="19">
        <f t="shared" si="7"/>
        <v>262.805</v>
      </c>
      <c r="AR27" s="19">
        <f t="shared" si="7"/>
        <v>28</v>
      </c>
      <c r="AS27" s="19">
        <f t="shared" si="7"/>
        <v>22</v>
      </c>
      <c r="AT27" s="19">
        <f t="shared" si="7"/>
        <v>6</v>
      </c>
      <c r="AU27" s="19">
        <f aca="true" t="shared" si="8" ref="AU27:BA27">SUM(AU7:AU25)</f>
        <v>42303.95999999999</v>
      </c>
      <c r="AV27" s="19">
        <f>SUM(AV7:AV25)</f>
        <v>30335.984</v>
      </c>
      <c r="AW27" s="19">
        <f t="shared" si="8"/>
        <v>11967.975999999997</v>
      </c>
      <c r="AX27" s="43">
        <f t="shared" si="8"/>
        <v>0.04000000000000001</v>
      </c>
      <c r="AY27" s="44">
        <f t="shared" si="8"/>
        <v>9</v>
      </c>
      <c r="AZ27" s="27">
        <f t="shared" si="8"/>
        <v>42313</v>
      </c>
      <c r="BA27" s="27">
        <f t="shared" si="8"/>
        <v>2074</v>
      </c>
      <c r="BB27" s="27">
        <f>SUM(AZ27:BA27)</f>
        <v>44387</v>
      </c>
      <c r="BC27" s="27">
        <f>SUM(BC7:BC25)</f>
        <v>44388</v>
      </c>
      <c r="BD27" s="80">
        <f>SUM(BD7:BD25)</f>
        <v>1</v>
      </c>
      <c r="BE27" s="80">
        <f>SUM(BE7:BE25)</f>
        <v>0</v>
      </c>
      <c r="BF27" s="81">
        <f>SUM(BF7:BF25)</f>
        <v>0</v>
      </c>
    </row>
    <row r="28" spans="1:58" ht="16.5" customHeight="1">
      <c r="A28" s="2"/>
      <c r="B28" s="19"/>
      <c r="C28" s="19"/>
      <c r="D28" s="22"/>
      <c r="E28" s="19"/>
      <c r="F28" s="19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8"/>
      <c r="AV28" s="18"/>
      <c r="AW28" s="19"/>
      <c r="AX28" s="44"/>
      <c r="AY28" s="44"/>
      <c r="AZ28" s="27"/>
      <c r="BA28" s="27"/>
      <c r="BB28" s="27"/>
      <c r="BC28" s="27"/>
      <c r="BD28" s="80"/>
      <c r="BE28" s="80"/>
      <c r="BF28" s="81"/>
    </row>
    <row r="29" spans="1:58" s="45" customFormat="1" ht="16.5" customHeight="1">
      <c r="A29" s="42" t="s">
        <v>0</v>
      </c>
      <c r="B29" s="43">
        <v>84</v>
      </c>
      <c r="C29" s="43">
        <v>67</v>
      </c>
      <c r="D29" s="43">
        <v>17</v>
      </c>
      <c r="E29" s="43">
        <v>4754.758</v>
      </c>
      <c r="F29" s="43">
        <v>2771</v>
      </c>
      <c r="G29" s="43">
        <v>1983.758</v>
      </c>
      <c r="H29" s="43">
        <v>1860.546</v>
      </c>
      <c r="I29" s="43">
        <v>1640</v>
      </c>
      <c r="J29" s="43">
        <v>220.546</v>
      </c>
      <c r="K29" s="43">
        <v>7434</v>
      </c>
      <c r="L29" s="43">
        <v>2576</v>
      </c>
      <c r="M29" s="43">
        <v>4858</v>
      </c>
      <c r="N29" s="43">
        <v>110</v>
      </c>
      <c r="O29" s="43">
        <v>108</v>
      </c>
      <c r="P29" s="43">
        <v>2</v>
      </c>
      <c r="Q29" s="43">
        <v>10797.774</v>
      </c>
      <c r="R29" s="43">
        <v>8453.953</v>
      </c>
      <c r="S29" s="43">
        <v>2343.821</v>
      </c>
      <c r="T29" s="43">
        <v>1380.046</v>
      </c>
      <c r="U29" s="43">
        <v>1055.046</v>
      </c>
      <c r="V29" s="43">
        <v>325</v>
      </c>
      <c r="W29" s="43">
        <v>1294.933</v>
      </c>
      <c r="X29" s="43">
        <v>958</v>
      </c>
      <c r="Y29" s="43">
        <v>336.933</v>
      </c>
      <c r="Z29" s="43">
        <v>84.761</v>
      </c>
      <c r="AA29" s="43">
        <v>54</v>
      </c>
      <c r="AB29" s="43">
        <v>30.761</v>
      </c>
      <c r="AC29" s="43">
        <v>6483.42</v>
      </c>
      <c r="AD29" s="43">
        <v>5862</v>
      </c>
      <c r="AE29" s="43">
        <v>621.42</v>
      </c>
      <c r="AF29" s="43">
        <v>137</v>
      </c>
      <c r="AG29" s="43">
        <v>103</v>
      </c>
      <c r="AH29" s="43">
        <v>34</v>
      </c>
      <c r="AI29" s="43">
        <v>14170.684</v>
      </c>
      <c r="AJ29" s="43">
        <v>10678</v>
      </c>
      <c r="AK29" s="43">
        <v>3492.684</v>
      </c>
      <c r="AL29" s="43">
        <v>688.5</v>
      </c>
      <c r="AM29" s="43">
        <v>532</v>
      </c>
      <c r="AN29" s="43">
        <v>156.5</v>
      </c>
      <c r="AO29" s="43">
        <v>1000.566</v>
      </c>
      <c r="AP29" s="43">
        <v>700</v>
      </c>
      <c r="AQ29" s="43">
        <v>300.566</v>
      </c>
      <c r="AR29" s="43">
        <v>29</v>
      </c>
      <c r="AS29" s="43">
        <v>25</v>
      </c>
      <c r="AT29" s="43">
        <v>4</v>
      </c>
      <c r="AU29" s="43">
        <f>SUM(AV29:AW29)</f>
        <v>50309.988</v>
      </c>
      <c r="AV29" s="43">
        <f>SUM(C29,F29,I29,L29,O29,R29,U29,X29,AA29,AD29,AG29,AJ29,AM29,AP29,AS29)</f>
        <v>35582.998999999996</v>
      </c>
      <c r="AW29" s="43">
        <f>SUM(D29,G29,J29,M29,P29,S29,V29,Y29,AB29,AE29,AH29,AK29,AN29,AQ29,AT29)</f>
        <v>14726.989000000003</v>
      </c>
      <c r="AX29" s="43">
        <v>0.012</v>
      </c>
      <c r="AY29" s="44">
        <v>0</v>
      </c>
      <c r="AZ29" s="27">
        <f>SUM(AU29,AX29,AY29)</f>
        <v>50310</v>
      </c>
      <c r="BA29" s="27">
        <v>1644</v>
      </c>
      <c r="BB29" s="27">
        <f>SUM(AZ29:BA29)</f>
        <v>51954</v>
      </c>
      <c r="BC29" s="27">
        <v>51954</v>
      </c>
      <c r="BD29" s="80">
        <v>0</v>
      </c>
      <c r="BE29" s="80">
        <v>0</v>
      </c>
      <c r="BF29" s="81">
        <v>0</v>
      </c>
    </row>
    <row r="30" spans="1:58" ht="16.5" customHeight="1">
      <c r="A30" s="2"/>
      <c r="B30" s="19"/>
      <c r="C30" s="19"/>
      <c r="D30" s="22"/>
      <c r="E30" s="19"/>
      <c r="F30" s="19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8"/>
      <c r="AV30" s="18"/>
      <c r="AW30" s="19"/>
      <c r="AX30" s="44"/>
      <c r="AY30" s="44"/>
      <c r="AZ30" s="27"/>
      <c r="BA30" s="27"/>
      <c r="BB30" s="27"/>
      <c r="BC30" s="27"/>
      <c r="BD30" s="80"/>
      <c r="BE30" s="80"/>
      <c r="BF30" s="81"/>
    </row>
    <row r="31" spans="1:58" ht="16.5" customHeight="1">
      <c r="A31" s="137" t="s">
        <v>102</v>
      </c>
      <c r="B31" s="19">
        <f>SUM(B27,B29)</f>
        <v>148</v>
      </c>
      <c r="C31" s="19">
        <f aca="true" t="shared" si="9" ref="C31:AE31">SUM(C27,C29)</f>
        <v>120</v>
      </c>
      <c r="D31" s="19">
        <f t="shared" si="9"/>
        <v>28</v>
      </c>
      <c r="E31" s="19">
        <f t="shared" si="9"/>
        <v>7027.758</v>
      </c>
      <c r="F31" s="19">
        <f t="shared" si="9"/>
        <v>4518</v>
      </c>
      <c r="G31" s="28">
        <f t="shared" si="9"/>
        <v>2509.758</v>
      </c>
      <c r="H31" s="19">
        <f t="shared" si="9"/>
        <v>3410.0119999999997</v>
      </c>
      <c r="I31" s="19">
        <f t="shared" si="9"/>
        <v>3056</v>
      </c>
      <c r="J31" s="19">
        <f t="shared" si="9"/>
        <v>354.012</v>
      </c>
      <c r="K31" s="19">
        <f t="shared" si="9"/>
        <v>12935.808</v>
      </c>
      <c r="L31" s="19">
        <f t="shared" si="9"/>
        <v>4971</v>
      </c>
      <c r="M31" s="19">
        <f t="shared" si="9"/>
        <v>7964.808</v>
      </c>
      <c r="N31" s="19">
        <f aca="true" t="shared" si="10" ref="N31:Y31">SUM(N27,N29)</f>
        <v>226</v>
      </c>
      <c r="O31" s="19">
        <f t="shared" si="10"/>
        <v>220</v>
      </c>
      <c r="P31" s="19">
        <f t="shared" si="10"/>
        <v>6</v>
      </c>
      <c r="Q31" s="19">
        <f t="shared" si="10"/>
        <v>19709.241</v>
      </c>
      <c r="R31" s="19">
        <f t="shared" si="10"/>
        <v>15411.323</v>
      </c>
      <c r="S31" s="19">
        <f t="shared" si="10"/>
        <v>4297.918</v>
      </c>
      <c r="T31" s="19">
        <f t="shared" si="10"/>
        <v>2698.73</v>
      </c>
      <c r="U31" s="19">
        <f t="shared" si="10"/>
        <v>1933.6600000000003</v>
      </c>
      <c r="V31" s="19">
        <f t="shared" si="10"/>
        <v>765.0699999999999</v>
      </c>
      <c r="W31" s="19">
        <f t="shared" si="10"/>
        <v>2426.933</v>
      </c>
      <c r="X31" s="19">
        <f t="shared" si="10"/>
        <v>1823</v>
      </c>
      <c r="Y31" s="19">
        <f t="shared" si="10"/>
        <v>603.933</v>
      </c>
      <c r="Z31" s="19">
        <f t="shared" si="9"/>
        <v>183.761</v>
      </c>
      <c r="AA31" s="19">
        <f t="shared" si="9"/>
        <v>116</v>
      </c>
      <c r="AB31" s="19">
        <f t="shared" si="9"/>
        <v>67.761</v>
      </c>
      <c r="AC31" s="19">
        <f t="shared" si="9"/>
        <v>9512.836</v>
      </c>
      <c r="AD31" s="19">
        <f t="shared" si="9"/>
        <v>8639</v>
      </c>
      <c r="AE31" s="19">
        <f t="shared" si="9"/>
        <v>873.836</v>
      </c>
      <c r="AF31" s="19">
        <f>SUM(AF27,AF29)</f>
        <v>246</v>
      </c>
      <c r="AG31" s="19">
        <f>SUM(AG27,AG29)</f>
        <v>198</v>
      </c>
      <c r="AH31" s="19">
        <f>SUM(AH27,AH29)</f>
        <v>48</v>
      </c>
      <c r="AI31" s="19">
        <f aca="true" t="shared" si="11" ref="AI31:AT31">SUM(AI27,AI29)</f>
        <v>31041.998</v>
      </c>
      <c r="AJ31" s="19">
        <f t="shared" si="11"/>
        <v>22676</v>
      </c>
      <c r="AK31" s="19">
        <f t="shared" si="11"/>
        <v>8365.998</v>
      </c>
      <c r="AL31" s="19">
        <f>SUM(AL27,AL29)</f>
        <v>1137.5</v>
      </c>
      <c r="AM31" s="19">
        <f t="shared" si="11"/>
        <v>901</v>
      </c>
      <c r="AN31" s="19">
        <f t="shared" si="11"/>
        <v>236.5</v>
      </c>
      <c r="AO31" s="19">
        <f t="shared" si="11"/>
        <v>1852.371</v>
      </c>
      <c r="AP31" s="19">
        <f t="shared" si="11"/>
        <v>1289</v>
      </c>
      <c r="AQ31" s="19">
        <f t="shared" si="11"/>
        <v>563.371</v>
      </c>
      <c r="AR31" s="19">
        <f t="shared" si="11"/>
        <v>57</v>
      </c>
      <c r="AS31" s="19">
        <f t="shared" si="11"/>
        <v>47</v>
      </c>
      <c r="AT31" s="19">
        <f t="shared" si="11"/>
        <v>10</v>
      </c>
      <c r="AU31" s="19">
        <f aca="true" t="shared" si="12" ref="AU31:BA31">SUM(AU27,AU29)</f>
        <v>92613.94799999999</v>
      </c>
      <c r="AV31" s="19">
        <f>SUM(AV27,AV29)</f>
        <v>65918.983</v>
      </c>
      <c r="AW31" s="19">
        <f t="shared" si="12"/>
        <v>26694.965</v>
      </c>
      <c r="AX31" s="43">
        <f>SUM(AX27,AX29)</f>
        <v>0.052000000000000005</v>
      </c>
      <c r="AY31" s="44">
        <f t="shared" si="12"/>
        <v>9</v>
      </c>
      <c r="AZ31" s="27">
        <f t="shared" si="12"/>
        <v>92623</v>
      </c>
      <c r="BA31" s="27">
        <f t="shared" si="12"/>
        <v>3718</v>
      </c>
      <c r="BB31" s="27">
        <f>SUM(AZ31:BA31)</f>
        <v>96341</v>
      </c>
      <c r="BC31" s="27">
        <f>SUM(BC27,BC29)</f>
        <v>96342</v>
      </c>
      <c r="BD31" s="80">
        <f>SUM(BD27,BD29)</f>
        <v>1</v>
      </c>
      <c r="BE31" s="80">
        <f>SUM(BE27,BE29)</f>
        <v>0</v>
      </c>
      <c r="BF31" s="81">
        <f>SUM(BF27,BF29)</f>
        <v>0</v>
      </c>
    </row>
    <row r="32" spans="1:58" ht="16.5" customHeight="1">
      <c r="A32" s="37"/>
      <c r="B32" s="19"/>
      <c r="C32" s="19"/>
      <c r="D32" s="22"/>
      <c r="E32" s="19"/>
      <c r="F32" s="19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8"/>
      <c r="AV32" s="18"/>
      <c r="AW32" s="19"/>
      <c r="AX32" s="44"/>
      <c r="AY32" s="44"/>
      <c r="AZ32" s="27"/>
      <c r="BA32" s="27"/>
      <c r="BB32" s="27"/>
      <c r="BC32" s="27"/>
      <c r="BD32" s="80"/>
      <c r="BE32" s="80"/>
      <c r="BF32" s="81"/>
    </row>
    <row r="33" spans="1:58" ht="16.5" customHeight="1">
      <c r="A33" s="24" t="s">
        <v>24</v>
      </c>
      <c r="B33" s="19">
        <v>997</v>
      </c>
      <c r="C33" s="19">
        <v>886</v>
      </c>
      <c r="D33" s="19">
        <v>111</v>
      </c>
      <c r="E33" s="19">
        <v>24074.217</v>
      </c>
      <c r="F33" s="19">
        <v>19862</v>
      </c>
      <c r="G33" s="19">
        <v>4212.217</v>
      </c>
      <c r="H33" s="19">
        <v>16437.852</v>
      </c>
      <c r="I33" s="19">
        <v>15070</v>
      </c>
      <c r="J33" s="19">
        <v>1367.852</v>
      </c>
      <c r="K33" s="19">
        <v>50500.053</v>
      </c>
      <c r="L33" s="19">
        <v>24230</v>
      </c>
      <c r="M33" s="19">
        <v>26270.053</v>
      </c>
      <c r="N33" s="19">
        <v>1453.571</v>
      </c>
      <c r="O33" s="19">
        <v>1400.571</v>
      </c>
      <c r="P33" s="19">
        <v>53</v>
      </c>
      <c r="Q33" s="19">
        <v>99284.976</v>
      </c>
      <c r="R33" s="19">
        <v>78244.656</v>
      </c>
      <c r="S33" s="19">
        <v>21040.32</v>
      </c>
      <c r="T33" s="19">
        <v>11553.283</v>
      </c>
      <c r="U33" s="19">
        <v>8970.213</v>
      </c>
      <c r="V33" s="19">
        <v>2583.07</v>
      </c>
      <c r="W33" s="19">
        <v>10874.461</v>
      </c>
      <c r="X33" s="19">
        <v>8365</v>
      </c>
      <c r="Y33" s="19">
        <v>2509.461</v>
      </c>
      <c r="Z33" s="19">
        <v>961.296</v>
      </c>
      <c r="AA33" s="19">
        <v>678</v>
      </c>
      <c r="AB33" s="19">
        <v>283.296</v>
      </c>
      <c r="AC33" s="19">
        <v>30797.036</v>
      </c>
      <c r="AD33" s="19">
        <v>28013</v>
      </c>
      <c r="AE33" s="19">
        <v>2784.036</v>
      </c>
      <c r="AF33" s="19">
        <v>1059</v>
      </c>
      <c r="AG33" s="19">
        <v>874</v>
      </c>
      <c r="AH33" s="19">
        <v>185</v>
      </c>
      <c r="AI33" s="19">
        <v>183798.322</v>
      </c>
      <c r="AJ33" s="19">
        <v>134582</v>
      </c>
      <c r="AK33" s="19">
        <v>49216.322</v>
      </c>
      <c r="AL33" s="19">
        <v>5891</v>
      </c>
      <c r="AM33" s="19">
        <v>4585</v>
      </c>
      <c r="AN33" s="19">
        <v>1306</v>
      </c>
      <c r="AO33" s="19">
        <v>9312.612</v>
      </c>
      <c r="AP33" s="19">
        <v>6829</v>
      </c>
      <c r="AQ33" s="19">
        <v>2483.612</v>
      </c>
      <c r="AR33" s="19">
        <v>426</v>
      </c>
      <c r="AS33" s="19">
        <v>388</v>
      </c>
      <c r="AT33" s="19">
        <v>38</v>
      </c>
      <c r="AU33" s="19">
        <f>SUM(AV33:AW33)</f>
        <v>447420.679</v>
      </c>
      <c r="AV33" s="19">
        <f>SUM(C33,F33,I33,L33,O33,R33,U33,X33,AA33,AD33,AG33,AJ33,AM33,AP33,AS33)</f>
        <v>332977.44</v>
      </c>
      <c r="AW33" s="19">
        <f>SUM(D33,G33,J33,M33,P33,S33,V33,Y33,AB33,AE33,AH33,AK33,AN33,AQ33,AT33)</f>
        <v>114443.239</v>
      </c>
      <c r="AX33" s="43">
        <v>0.321</v>
      </c>
      <c r="AY33" s="44">
        <v>52</v>
      </c>
      <c r="AZ33" s="27">
        <f>SUM(AU33,AX33,AY33)</f>
        <v>447473</v>
      </c>
      <c r="BA33" s="27">
        <v>22979</v>
      </c>
      <c r="BB33" s="27">
        <f>SUM(AZ33:BA33)</f>
        <v>470452</v>
      </c>
      <c r="BC33" s="27">
        <v>470462</v>
      </c>
      <c r="BD33" s="80">
        <v>3</v>
      </c>
      <c r="BE33" s="80">
        <v>9</v>
      </c>
      <c r="BF33" s="81">
        <v>-2</v>
      </c>
    </row>
    <row r="34" spans="1:58" ht="16.5" customHeight="1">
      <c r="A34" s="15" t="s">
        <v>1</v>
      </c>
      <c r="B34" s="19">
        <v>4360</v>
      </c>
      <c r="C34" s="19">
        <v>3769</v>
      </c>
      <c r="D34" s="19">
        <v>591</v>
      </c>
      <c r="E34" s="19">
        <v>148298.854</v>
      </c>
      <c r="F34" s="19">
        <v>131735</v>
      </c>
      <c r="G34" s="19">
        <v>16563.854</v>
      </c>
      <c r="H34" s="19">
        <v>80938.13</v>
      </c>
      <c r="I34" s="19">
        <v>72843</v>
      </c>
      <c r="J34" s="19">
        <v>8095.13</v>
      </c>
      <c r="K34" s="19">
        <v>223057.673</v>
      </c>
      <c r="L34" s="19">
        <v>90696</v>
      </c>
      <c r="M34" s="19">
        <v>132361.673</v>
      </c>
      <c r="N34" s="19">
        <v>6453.591</v>
      </c>
      <c r="O34" s="19">
        <v>6230.587</v>
      </c>
      <c r="P34" s="19">
        <v>223.004</v>
      </c>
      <c r="Q34" s="19">
        <v>401046.619</v>
      </c>
      <c r="R34" s="19">
        <v>324492.164</v>
      </c>
      <c r="S34" s="19">
        <v>76554.455</v>
      </c>
      <c r="T34" s="19">
        <v>78906.917</v>
      </c>
      <c r="U34" s="19">
        <v>60898.792</v>
      </c>
      <c r="V34" s="19">
        <v>18008.125</v>
      </c>
      <c r="W34" s="19">
        <v>57757.902</v>
      </c>
      <c r="X34" s="19">
        <v>43695</v>
      </c>
      <c r="Y34" s="19">
        <v>14062.902</v>
      </c>
      <c r="Z34" s="19">
        <v>3386.231</v>
      </c>
      <c r="AA34" s="19">
        <v>2350</v>
      </c>
      <c r="AB34" s="19">
        <v>1036.231</v>
      </c>
      <c r="AC34" s="19">
        <v>158827.956</v>
      </c>
      <c r="AD34" s="19">
        <v>145165</v>
      </c>
      <c r="AE34" s="19">
        <v>13662.956</v>
      </c>
      <c r="AF34" s="19">
        <v>6744</v>
      </c>
      <c r="AG34" s="19">
        <v>5198</v>
      </c>
      <c r="AH34" s="19">
        <v>1546</v>
      </c>
      <c r="AI34" s="19">
        <v>625809.993</v>
      </c>
      <c r="AJ34" s="19">
        <v>489282.785</v>
      </c>
      <c r="AK34" s="19">
        <v>136527.208</v>
      </c>
      <c r="AL34" s="19">
        <v>30414.163</v>
      </c>
      <c r="AM34" s="19">
        <v>23838</v>
      </c>
      <c r="AN34" s="19">
        <v>6576.163</v>
      </c>
      <c r="AO34" s="19">
        <v>49394.606</v>
      </c>
      <c r="AP34" s="19">
        <v>34267</v>
      </c>
      <c r="AQ34" s="19">
        <v>15127.606</v>
      </c>
      <c r="AR34" s="19">
        <v>1475</v>
      </c>
      <c r="AS34" s="19">
        <v>1287</v>
      </c>
      <c r="AT34" s="19">
        <v>188</v>
      </c>
      <c r="AU34" s="19">
        <f>SUM(AV34:AW34)</f>
        <v>1876871.635</v>
      </c>
      <c r="AV34" s="19">
        <f>SUM(C34,F34,I34,L34,O34,R34,U34,X34,AA34,AD34,AG34,AJ34,AM34,AP34,AS34)</f>
        <v>1435747.328</v>
      </c>
      <c r="AW34" s="19">
        <f>SUM(D34,G34,J34,M34,P34,S34,V34,Y34,AB34,AE34,AH34,AK34,AN34,AQ34,AT34)</f>
        <v>441124.30700000003</v>
      </c>
      <c r="AX34" s="43">
        <v>0.365</v>
      </c>
      <c r="AY34" s="44">
        <v>4</v>
      </c>
      <c r="AZ34" s="27">
        <f>SUM(AU34,AX34,AY34)</f>
        <v>1876876</v>
      </c>
      <c r="BA34" s="27">
        <v>62728</v>
      </c>
      <c r="BB34" s="27">
        <f>SUM(AZ34:BA34)</f>
        <v>1939604</v>
      </c>
      <c r="BC34" s="27">
        <v>1939671</v>
      </c>
      <c r="BD34" s="80">
        <v>0</v>
      </c>
      <c r="BE34" s="80">
        <v>67</v>
      </c>
      <c r="BF34" s="81">
        <v>0</v>
      </c>
    </row>
    <row r="35" spans="1:58" ht="16.5" customHeight="1" thickBot="1">
      <c r="A35" s="14" t="s">
        <v>2</v>
      </c>
      <c r="B35" s="20">
        <f aca="true" t="shared" si="13" ref="B35:M35">SUM(B33:B34)</f>
        <v>5357</v>
      </c>
      <c r="C35" s="20">
        <f t="shared" si="13"/>
        <v>4655</v>
      </c>
      <c r="D35" s="20">
        <f t="shared" si="13"/>
        <v>702</v>
      </c>
      <c r="E35" s="20">
        <f t="shared" si="13"/>
        <v>172373.071</v>
      </c>
      <c r="F35" s="20">
        <f t="shared" si="13"/>
        <v>151597</v>
      </c>
      <c r="G35" s="20">
        <f t="shared" si="13"/>
        <v>20776.071</v>
      </c>
      <c r="H35" s="20">
        <f t="shared" si="13"/>
        <v>97375.982</v>
      </c>
      <c r="I35" s="20">
        <f t="shared" si="13"/>
        <v>87913</v>
      </c>
      <c r="J35" s="20">
        <f t="shared" si="13"/>
        <v>9462.982</v>
      </c>
      <c r="K35" s="20">
        <f t="shared" si="13"/>
        <v>273557.726</v>
      </c>
      <c r="L35" s="20">
        <f t="shared" si="13"/>
        <v>114926</v>
      </c>
      <c r="M35" s="20">
        <f t="shared" si="13"/>
        <v>158631.72600000002</v>
      </c>
      <c r="N35" s="20">
        <f aca="true" t="shared" si="14" ref="N35:Y35">SUM(N33:N34)</f>
        <v>7907.162</v>
      </c>
      <c r="O35" s="20">
        <f t="shared" si="14"/>
        <v>7631.158</v>
      </c>
      <c r="P35" s="20">
        <f t="shared" si="14"/>
        <v>276.004</v>
      </c>
      <c r="Q35" s="20">
        <f t="shared" si="14"/>
        <v>500331.595</v>
      </c>
      <c r="R35" s="20">
        <f t="shared" si="14"/>
        <v>402736.82</v>
      </c>
      <c r="S35" s="20">
        <f t="shared" si="14"/>
        <v>97594.775</v>
      </c>
      <c r="T35" s="20">
        <f t="shared" si="14"/>
        <v>90460.2</v>
      </c>
      <c r="U35" s="20">
        <f t="shared" si="14"/>
        <v>69869.005</v>
      </c>
      <c r="V35" s="20">
        <f t="shared" si="14"/>
        <v>20591.195</v>
      </c>
      <c r="W35" s="20">
        <f t="shared" si="14"/>
        <v>68632.363</v>
      </c>
      <c r="X35" s="20">
        <f t="shared" si="14"/>
        <v>52060</v>
      </c>
      <c r="Y35" s="20">
        <f t="shared" si="14"/>
        <v>16572.363</v>
      </c>
      <c r="Z35" s="32">
        <f aca="true" t="shared" si="15" ref="Z35:AE35">SUM(Z33:Z34)</f>
        <v>4347.527</v>
      </c>
      <c r="AA35" s="32">
        <f t="shared" si="15"/>
        <v>3028</v>
      </c>
      <c r="AB35" s="20">
        <f t="shared" si="15"/>
        <v>1319.527</v>
      </c>
      <c r="AC35" s="20">
        <f t="shared" si="15"/>
        <v>189624.992</v>
      </c>
      <c r="AD35" s="20">
        <f t="shared" si="15"/>
        <v>173178</v>
      </c>
      <c r="AE35" s="20">
        <f t="shared" si="15"/>
        <v>16446.992</v>
      </c>
      <c r="AF35" s="20">
        <f aca="true" t="shared" si="16" ref="AF35:AT35">SUM(AF33:AF34)</f>
        <v>7803</v>
      </c>
      <c r="AG35" s="20">
        <f t="shared" si="16"/>
        <v>6072</v>
      </c>
      <c r="AH35" s="20">
        <f t="shared" si="16"/>
        <v>1731</v>
      </c>
      <c r="AI35" s="20">
        <f t="shared" si="16"/>
        <v>809608.315</v>
      </c>
      <c r="AJ35" s="20">
        <f t="shared" si="16"/>
        <v>623864.7849999999</v>
      </c>
      <c r="AK35" s="20">
        <f t="shared" si="16"/>
        <v>185743.53000000003</v>
      </c>
      <c r="AL35" s="20">
        <f t="shared" si="16"/>
        <v>36305.163</v>
      </c>
      <c r="AM35" s="20">
        <f t="shared" si="16"/>
        <v>28423</v>
      </c>
      <c r="AN35" s="20">
        <f t="shared" si="16"/>
        <v>7882.163</v>
      </c>
      <c r="AO35" s="20">
        <f t="shared" si="16"/>
        <v>58707.218</v>
      </c>
      <c r="AP35" s="20">
        <f t="shared" si="16"/>
        <v>41096</v>
      </c>
      <c r="AQ35" s="20">
        <f t="shared" si="16"/>
        <v>17611.218</v>
      </c>
      <c r="AR35" s="20">
        <f t="shared" si="16"/>
        <v>1901</v>
      </c>
      <c r="AS35" s="20">
        <f t="shared" si="16"/>
        <v>1675</v>
      </c>
      <c r="AT35" s="20">
        <f t="shared" si="16"/>
        <v>226</v>
      </c>
      <c r="AU35" s="20">
        <f aca="true" t="shared" si="17" ref="AU35:BA35">SUM(AU33:AU34)</f>
        <v>2324292.3140000002</v>
      </c>
      <c r="AV35" s="20">
        <f t="shared" si="17"/>
        <v>1768724.768</v>
      </c>
      <c r="AW35" s="20">
        <f t="shared" si="17"/>
        <v>555567.5460000001</v>
      </c>
      <c r="AX35" s="84">
        <f t="shared" si="17"/>
        <v>0.6859999999999999</v>
      </c>
      <c r="AY35" s="83">
        <f t="shared" si="17"/>
        <v>56</v>
      </c>
      <c r="AZ35" s="82">
        <f t="shared" si="17"/>
        <v>2324349</v>
      </c>
      <c r="BA35" s="82">
        <f t="shared" si="17"/>
        <v>85707</v>
      </c>
      <c r="BB35" s="82">
        <f>SUM(AZ35:BA35)</f>
        <v>2410056</v>
      </c>
      <c r="BC35" s="82">
        <f>SUM(BC33:BC34)</f>
        <v>2410133</v>
      </c>
      <c r="BD35" s="85">
        <f>SUM(BD33:BD34)</f>
        <v>3</v>
      </c>
      <c r="BE35" s="85">
        <f>SUM(BE33:BE34)</f>
        <v>76</v>
      </c>
      <c r="BF35" s="86">
        <f>SUM(BF33:BF34)</f>
        <v>-2</v>
      </c>
    </row>
  </sheetData>
  <sheetProtection/>
  <mergeCells count="46">
    <mergeCell ref="AI3:AK3"/>
    <mergeCell ref="AL3:AN3"/>
    <mergeCell ref="AO3:AQ3"/>
    <mergeCell ref="AI4:AK4"/>
    <mergeCell ref="AL4:AN4"/>
    <mergeCell ref="AO4:AQ4"/>
    <mergeCell ref="W3:Y3"/>
    <mergeCell ref="Q4:S4"/>
    <mergeCell ref="T4:V4"/>
    <mergeCell ref="AY3:AY5"/>
    <mergeCell ref="B1:D2"/>
    <mergeCell ref="N3:P3"/>
    <mergeCell ref="Q3:S3"/>
    <mergeCell ref="T3:V3"/>
    <mergeCell ref="E3:G3"/>
    <mergeCell ref="B3:D3"/>
    <mergeCell ref="AZ3:AZ5"/>
    <mergeCell ref="BA3:BA5"/>
    <mergeCell ref="A4:A5"/>
    <mergeCell ref="AR3:AT3"/>
    <mergeCell ref="AR4:AT4"/>
    <mergeCell ref="AC3:AE3"/>
    <mergeCell ref="AC4:AE4"/>
    <mergeCell ref="AF3:AH3"/>
    <mergeCell ref="K4:M4"/>
    <mergeCell ref="B4:D4"/>
    <mergeCell ref="E4:G4"/>
    <mergeCell ref="H4:J4"/>
    <mergeCell ref="AX3:AX5"/>
    <mergeCell ref="AW3:AW5"/>
    <mergeCell ref="AV3:AV5"/>
    <mergeCell ref="AU3:AU5"/>
    <mergeCell ref="W4:Y4"/>
    <mergeCell ref="N4:P4"/>
    <mergeCell ref="Z4:AB4"/>
    <mergeCell ref="H3:J3"/>
    <mergeCell ref="BE2:BF2"/>
    <mergeCell ref="K3:M3"/>
    <mergeCell ref="AF4:AH4"/>
    <mergeCell ref="Z3:AB3"/>
    <mergeCell ref="BB3:BB5"/>
    <mergeCell ref="BC3:BC5"/>
    <mergeCell ref="BD3:BF4"/>
    <mergeCell ref="BD5:BD6"/>
    <mergeCell ref="BE5:BE6"/>
    <mergeCell ref="BF5:BF6"/>
  </mergeCells>
  <printOptions/>
  <pageMargins left="0.7874015748031497" right="0.7874015748031497" top="0.984251968503937" bottom="0.984251968503937" header="0.5118110236220472" footer="0.5118110236220472"/>
  <pageSetup fitToWidth="4" fitToHeight="1" horizontalDpi="600" verticalDpi="600" orientation="landscape" paperSize="9" scale="77" r:id="rId2"/>
  <headerFooter alignWithMargins="0">
    <oddFooter>&amp;C&amp;P / &amp;N ページ</oddFooter>
  </headerFooter>
  <ignoredErrors>
    <ignoredError sqref="BB27:BB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辻口　さやか</dc:creator>
  <cp:keywords/>
  <dc:description/>
  <cp:lastModifiedBy> </cp:lastModifiedBy>
  <cp:lastPrinted>2011-04-15T01:00:00Z</cp:lastPrinted>
  <dcterms:created xsi:type="dcterms:W3CDTF">2001-12-13T03:24:44Z</dcterms:created>
  <dcterms:modified xsi:type="dcterms:W3CDTF">2022-12-21T04:24:30Z</dcterms:modified>
  <cp:category/>
  <cp:version/>
  <cp:contentType/>
  <cp:contentStatus/>
</cp:coreProperties>
</file>